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tadística\Estadística Básica 2025\"/>
    </mc:Choice>
  </mc:AlternateContent>
  <xr:revisionPtr revIDLastSave="0" documentId="13_ncr:1_{2EAB6F0A-B018-4034-8FF8-B5BE934943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.1" sheetId="1" r:id="rId1"/>
    <sheet name="11.2" sheetId="6" r:id="rId2"/>
    <sheet name="11.3" sheetId="10" r:id="rId3"/>
  </sheets>
  <definedNames>
    <definedName name="_xlnm._FilterDatabase" localSheetId="0" hidden="1">'11.1'!$A$12:$F$57</definedName>
    <definedName name="_xlnm._FilterDatabase" localSheetId="1" hidden="1">'11.2'!$A$10:$F$55</definedName>
    <definedName name="_xlnm.Print_Area" localSheetId="1">'11.2'!$A$1:$F$6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7" i="6" l="1"/>
  <c r="F108" i="6"/>
  <c r="F109" i="6"/>
  <c r="F106" i="6"/>
  <c r="F70" i="6"/>
  <c r="E71" i="6" s="1"/>
  <c r="F72" i="1"/>
  <c r="B73" i="1" s="1"/>
  <c r="F105" i="6"/>
  <c r="F68" i="6"/>
  <c r="B69" i="6" s="1"/>
  <c r="F70" i="1"/>
  <c r="D71" i="1" s="1"/>
  <c r="B104" i="6"/>
  <c r="F104" i="6" s="1"/>
  <c r="F66" i="6"/>
  <c r="E67" i="6" s="1"/>
  <c r="C71" i="6" l="1"/>
  <c r="C73" i="1"/>
  <c r="F73" i="1" s="1"/>
  <c r="D73" i="1"/>
  <c r="E73" i="1"/>
  <c r="B71" i="6"/>
  <c r="D71" i="6"/>
  <c r="D69" i="6"/>
  <c r="E69" i="6"/>
  <c r="F69" i="6" s="1"/>
  <c r="E71" i="1"/>
  <c r="C71" i="1"/>
  <c r="B71" i="1"/>
  <c r="F71" i="1" s="1"/>
  <c r="C67" i="6"/>
  <c r="D67" i="6"/>
  <c r="F68" i="1"/>
  <c r="B69" i="1" s="1"/>
  <c r="F71" i="6" l="1"/>
  <c r="F67" i="6"/>
  <c r="D69" i="1"/>
  <c r="E69" i="1"/>
  <c r="F69" i="1" l="1"/>
  <c r="B103" i="6"/>
  <c r="F103" i="6" s="1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76" i="6"/>
  <c r="F64" i="6"/>
  <c r="B65" i="6" s="1"/>
  <c r="F66" i="1"/>
  <c r="E67" i="1" s="1"/>
  <c r="E63" i="1"/>
  <c r="D63" i="1"/>
  <c r="C63" i="1"/>
  <c r="B63" i="1"/>
  <c r="F63" i="1" s="1"/>
  <c r="F62" i="1"/>
  <c r="F60" i="6"/>
  <c r="D61" i="6" s="1"/>
  <c r="C65" i="6" l="1"/>
  <c r="D65" i="6"/>
  <c r="E65" i="6"/>
  <c r="F65" i="6" s="1"/>
  <c r="E61" i="6"/>
  <c r="B61" i="6"/>
  <c r="C61" i="6"/>
  <c r="B67" i="1"/>
  <c r="C67" i="1"/>
  <c r="D67" i="1"/>
  <c r="F62" i="6"/>
  <c r="E63" i="6" s="1"/>
  <c r="F64" i="1"/>
  <c r="B65" i="1" s="1"/>
  <c r="F67" i="1" l="1"/>
  <c r="F61" i="6"/>
  <c r="B63" i="6"/>
  <c r="D63" i="6"/>
  <c r="C63" i="6"/>
  <c r="E65" i="1"/>
  <c r="D65" i="1"/>
  <c r="F56" i="6"/>
  <c r="E57" i="6" s="1"/>
  <c r="F58" i="1"/>
  <c r="D59" i="1" s="1"/>
  <c r="F65" i="1" l="1"/>
  <c r="F63" i="6"/>
  <c r="B57" i="6"/>
  <c r="D57" i="6"/>
  <c r="C57" i="6"/>
  <c r="C59" i="1"/>
  <c r="E59" i="1"/>
  <c r="B59" i="1"/>
  <c r="F57" i="6" l="1"/>
  <c r="F59" i="1"/>
  <c r="F60" i="1"/>
  <c r="C61" i="1" s="1"/>
  <c r="F58" i="6"/>
  <c r="E59" i="6" l="1"/>
  <c r="C59" i="6"/>
  <c r="D59" i="6"/>
  <c r="B59" i="6"/>
  <c r="D61" i="1"/>
  <c r="E61" i="1"/>
  <c r="B61" i="1"/>
  <c r="F52" i="6"/>
  <c r="E53" i="6" s="1"/>
  <c r="F50" i="6"/>
  <c r="E51" i="6" s="1"/>
  <c r="F54" i="1"/>
  <c r="D55" i="1" s="1"/>
  <c r="F52" i="1"/>
  <c r="D53" i="1" s="1"/>
  <c r="F61" i="1" l="1"/>
  <c r="F59" i="6"/>
  <c r="B53" i="6"/>
  <c r="D53" i="6"/>
  <c r="C51" i="6"/>
  <c r="B51" i="6"/>
  <c r="C53" i="6"/>
  <c r="C53" i="1"/>
  <c r="E53" i="1"/>
  <c r="C55" i="1"/>
  <c r="E55" i="1"/>
  <c r="B53" i="1"/>
  <c r="B55" i="1"/>
  <c r="F54" i="6"/>
  <c r="F56" i="1"/>
  <c r="C57" i="1" s="1"/>
  <c r="F53" i="6" l="1"/>
  <c r="F51" i="6"/>
  <c r="F55" i="1"/>
  <c r="F53" i="1"/>
  <c r="C55" i="6"/>
  <c r="E55" i="6"/>
  <c r="B55" i="6"/>
  <c r="D57" i="1"/>
  <c r="B57" i="1"/>
  <c r="E57" i="1"/>
  <c r="F48" i="6"/>
  <c r="D49" i="6" s="1"/>
  <c r="F50" i="1"/>
  <c r="D51" i="1" s="1"/>
  <c r="F48" i="1"/>
  <c r="E49" i="1" s="1"/>
  <c r="F55" i="6" l="1"/>
  <c r="F57" i="1"/>
  <c r="D49" i="1"/>
  <c r="B51" i="1"/>
  <c r="B49" i="1"/>
  <c r="C49" i="6"/>
  <c r="E49" i="6"/>
  <c r="B49" i="6"/>
  <c r="C49" i="1"/>
  <c r="C51" i="1"/>
  <c r="E51" i="1"/>
  <c r="D11" i="10"/>
  <c r="B11" i="10"/>
  <c r="E6" i="10" l="1"/>
  <c r="E7" i="10"/>
  <c r="C6" i="10"/>
  <c r="C7" i="10"/>
  <c r="E8" i="10"/>
  <c r="C9" i="10"/>
  <c r="C8" i="10"/>
  <c r="E9" i="10"/>
  <c r="F49" i="1"/>
  <c r="F51" i="1"/>
  <c r="F49" i="6"/>
  <c r="E11" i="10" l="1"/>
  <c r="C11" i="10"/>
  <c r="F46" i="6" l="1"/>
  <c r="E47" i="6" l="1"/>
  <c r="C47" i="6"/>
  <c r="D47" i="6"/>
  <c r="B47" i="6"/>
  <c r="F46" i="1"/>
  <c r="F44" i="1"/>
  <c r="E45" i="1" l="1"/>
  <c r="C45" i="1"/>
  <c r="D45" i="1"/>
  <c r="B45" i="1"/>
  <c r="E47" i="1"/>
  <c r="C47" i="1"/>
  <c r="D47" i="1"/>
  <c r="B47" i="1"/>
  <c r="F47" i="6"/>
  <c r="F44" i="6"/>
  <c r="D45" i="6" l="1"/>
  <c r="B45" i="6"/>
  <c r="E45" i="6"/>
  <c r="C45" i="6"/>
  <c r="F47" i="1"/>
  <c r="F32" i="6"/>
  <c r="F34" i="6"/>
  <c r="F36" i="6"/>
  <c r="B37" i="6" s="1"/>
  <c r="F38" i="6"/>
  <c r="F40" i="6"/>
  <c r="F42" i="6"/>
  <c r="F45" i="6" l="1"/>
  <c r="D41" i="6"/>
  <c r="B41" i="6"/>
  <c r="E41" i="6"/>
  <c r="C41" i="6"/>
  <c r="D33" i="6"/>
  <c r="B33" i="6"/>
  <c r="E33" i="6"/>
  <c r="C33" i="6"/>
  <c r="D43" i="6"/>
  <c r="B43" i="6"/>
  <c r="E43" i="6"/>
  <c r="C43" i="6"/>
  <c r="D39" i="6"/>
  <c r="B39" i="6"/>
  <c r="E39" i="6"/>
  <c r="C39" i="6"/>
  <c r="D35" i="6"/>
  <c r="B35" i="6"/>
  <c r="E35" i="6"/>
  <c r="C35" i="6"/>
  <c r="F42" i="1"/>
  <c r="E37" i="6"/>
  <c r="F30" i="6"/>
  <c r="F28" i="6"/>
  <c r="F26" i="6"/>
  <c r="F24" i="6"/>
  <c r="F22" i="6"/>
  <c r="F20" i="6"/>
  <c r="F18" i="6"/>
  <c r="F16" i="6"/>
  <c r="F14" i="6"/>
  <c r="F12" i="6"/>
  <c r="F10" i="6"/>
  <c r="D37" i="6"/>
  <c r="C37" i="6"/>
  <c r="F40" i="1"/>
  <c r="F38" i="1"/>
  <c r="F12" i="1"/>
  <c r="F14" i="1"/>
  <c r="F16" i="1"/>
  <c r="F18" i="1"/>
  <c r="F20" i="1"/>
  <c r="F22" i="1"/>
  <c r="F24" i="1"/>
  <c r="F26" i="1"/>
  <c r="F28" i="1"/>
  <c r="F30" i="1"/>
  <c r="F32" i="1"/>
  <c r="F34" i="1"/>
  <c r="F36" i="1"/>
  <c r="D13" i="6" l="1"/>
  <c r="B13" i="6"/>
  <c r="E13" i="6"/>
  <c r="C13" i="6"/>
  <c r="D17" i="6"/>
  <c r="B17" i="6"/>
  <c r="C17" i="6"/>
  <c r="E17" i="6"/>
  <c r="D21" i="6"/>
  <c r="B21" i="6"/>
  <c r="E21" i="6"/>
  <c r="C21" i="6"/>
  <c r="D25" i="6"/>
  <c r="B25" i="6"/>
  <c r="E25" i="6"/>
  <c r="C25" i="6"/>
  <c r="D29" i="6"/>
  <c r="B29" i="6"/>
  <c r="E29" i="6"/>
  <c r="C29" i="6"/>
  <c r="F35" i="6"/>
  <c r="F39" i="6"/>
  <c r="F43" i="6"/>
  <c r="F33" i="6"/>
  <c r="F41" i="6"/>
  <c r="D11" i="6"/>
  <c r="B11" i="6"/>
  <c r="C11" i="6"/>
  <c r="E11" i="6"/>
  <c r="D15" i="6"/>
  <c r="B15" i="6"/>
  <c r="E15" i="6"/>
  <c r="C15" i="6"/>
  <c r="D19" i="6"/>
  <c r="B19" i="6"/>
  <c r="E19" i="6"/>
  <c r="C19" i="6"/>
  <c r="D23" i="6"/>
  <c r="B23" i="6"/>
  <c r="E23" i="6"/>
  <c r="C23" i="6"/>
  <c r="D27" i="6"/>
  <c r="B27" i="6"/>
  <c r="E27" i="6"/>
  <c r="C27" i="6"/>
  <c r="D31" i="6"/>
  <c r="B31" i="6"/>
  <c r="E31" i="6"/>
  <c r="C31" i="6"/>
  <c r="E29" i="1"/>
  <c r="C29" i="1"/>
  <c r="D29" i="1"/>
  <c r="B29" i="1"/>
  <c r="E39" i="1"/>
  <c r="C39" i="1"/>
  <c r="D39" i="1"/>
  <c r="B39" i="1"/>
  <c r="E37" i="1"/>
  <c r="C37" i="1"/>
  <c r="D37" i="1"/>
  <c r="B37" i="1"/>
  <c r="E35" i="1"/>
  <c r="C35" i="1"/>
  <c r="D35" i="1"/>
  <c r="B35" i="1"/>
  <c r="E33" i="1"/>
  <c r="C33" i="1"/>
  <c r="D33" i="1"/>
  <c r="B33" i="1"/>
  <c r="E31" i="1"/>
  <c r="C31" i="1"/>
  <c r="D31" i="1"/>
  <c r="B31" i="1"/>
  <c r="E27" i="1"/>
  <c r="C27" i="1"/>
  <c r="D27" i="1"/>
  <c r="B27" i="1"/>
  <c r="E25" i="1"/>
  <c r="C25" i="1"/>
  <c r="D25" i="1"/>
  <c r="B25" i="1"/>
  <c r="E23" i="1"/>
  <c r="C23" i="1"/>
  <c r="D23" i="1"/>
  <c r="B23" i="1"/>
  <c r="E21" i="1"/>
  <c r="C21" i="1"/>
  <c r="D21" i="1"/>
  <c r="B21" i="1"/>
  <c r="E19" i="1"/>
  <c r="C19" i="1"/>
  <c r="D19" i="1"/>
  <c r="B19" i="1"/>
  <c r="E17" i="1"/>
  <c r="C17" i="1"/>
  <c r="B17" i="1"/>
  <c r="D17" i="1"/>
  <c r="E15" i="1"/>
  <c r="C15" i="1"/>
  <c r="D15" i="1"/>
  <c r="B15" i="1"/>
  <c r="E13" i="1"/>
  <c r="C13" i="1"/>
  <c r="D13" i="1"/>
  <c r="B13" i="1"/>
  <c r="E41" i="1"/>
  <c r="C41" i="1"/>
  <c r="D41" i="1"/>
  <c r="B41" i="1"/>
  <c r="E43" i="1"/>
  <c r="C43" i="1"/>
  <c r="D43" i="1"/>
  <c r="B43" i="1"/>
  <c r="F45" i="1"/>
  <c r="F37" i="6"/>
  <c r="F17" i="1" l="1"/>
  <c r="F31" i="6"/>
  <c r="F15" i="6"/>
  <c r="F19" i="6"/>
  <c r="F27" i="6"/>
  <c r="F23" i="6"/>
  <c r="F29" i="6"/>
  <c r="F25" i="6"/>
  <c r="F21" i="6"/>
  <c r="F17" i="6"/>
  <c r="F13" i="6"/>
  <c r="F11" i="6"/>
  <c r="F13" i="1"/>
  <c r="F15" i="1"/>
  <c r="F19" i="1"/>
  <c r="F21" i="1"/>
  <c r="F23" i="1"/>
  <c r="F25" i="1"/>
  <c r="F31" i="1"/>
  <c r="F33" i="1"/>
  <c r="F35" i="1"/>
  <c r="F37" i="1"/>
  <c r="F29" i="1"/>
  <c r="F27" i="1"/>
  <c r="F41" i="1"/>
  <c r="F39" i="1"/>
  <c r="F43" i="1"/>
</calcChain>
</file>

<file path=xl/sharedStrings.xml><?xml version="1.0" encoding="utf-8"?>
<sst xmlns="http://schemas.openxmlformats.org/spreadsheetml/2006/main" count="115" uniqueCount="29">
  <si>
    <t>%</t>
  </si>
  <si>
    <t>Total</t>
  </si>
  <si>
    <t>Modos de Transporte</t>
  </si>
  <si>
    <t>Toneladas Transportadas</t>
  </si>
  <si>
    <t>Pasajeros Transportados</t>
  </si>
  <si>
    <t>Fuentes:</t>
  </si>
  <si>
    <t>1/  DGAF</t>
  </si>
  <si>
    <t>Autotransporte de Carga</t>
  </si>
  <si>
    <t>Años</t>
  </si>
  <si>
    <t>Transporte por Agua</t>
  </si>
  <si>
    <t>Transporte Aéreo</t>
  </si>
  <si>
    <t xml:space="preserve">                                                   (Millones de Toneladas)</t>
  </si>
  <si>
    <r>
      <t>Transporte por Ferrocarril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</si>
  <si>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Autotransporte de Carga y Pasajeros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</si>
  <si>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Transporte por Ferrocarril</t>
  </si>
  <si>
    <t>* Cifras en millones</t>
  </si>
  <si>
    <t>(Millones de Pasajeros)</t>
  </si>
  <si>
    <t>11. Comparativo entre los diferentes Modos de Transporte</t>
  </si>
  <si>
    <t>11.1.  Movilización de la Carga por Modo de Transporte</t>
  </si>
  <si>
    <t>11.2 Movilización de Pasajeros por Modo de Transporte</t>
  </si>
  <si>
    <t>Pasajeros Terrestres</t>
  </si>
  <si>
    <t>*Pasajeros Terrestres: Incluye Transporte Terrestre de Pasajeros, excepto por Ferrocarril y Transporte Turístico por Tierra</t>
  </si>
  <si>
    <r>
      <t>Transporte por Agua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</si>
  <si>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3/  Secretaría de Marina. Incluye movimiento costero de pasajeros y movimiento de pasajeros en crucero.</t>
  </si>
  <si>
    <t>2/  Agencia Ferroviaria.</t>
  </si>
  <si>
    <r>
      <t>Transporte Aéreo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</si>
  <si>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4/ Dirección General de Planeación.</t>
  </si>
  <si>
    <t>Series Históricas (1995-2025)</t>
  </si>
  <si>
    <t>11.3 Comparativo de Carga y Pasajeros Transportados por Modo de Transporte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</si>
</sst>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4.9989318521683403E-2"/>
      </bottom>
      <diagonal/>
    </border>
    <border>
      <left/>
      <right/>
      <top/>
      <bottom style="thin">
        <color theme="0"/>
      </bottom>
      <diagonal/>
    </border>
  </borders>
  <cellStyleXfs count="19">
    <xf numFmtId="0" fontId="0" fillId="0" borderId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7" fillId="4" borderId="0" applyNumberFormat="0" applyBorder="0" applyAlignment="0" applyProtection="0"/>
    <xf numFmtId="0" fontId="9" fillId="5" borderId="0" applyNumberFormat="0" applyBorder="0" applyAlignment="0" applyProtection="0"/>
    <xf numFmtId="0" fontId="8" fillId="2" borderId="0" applyNumberFormat="0" applyBorder="0" applyAlignment="0" applyProtection="0"/>
    <xf numFmtId="0" fontId="7" fillId="3" borderId="0" applyNumberFormat="0" applyBorder="0" applyAlignment="0" applyProtection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64">
    <xf numFmtId="0" fontId="0" fillId="0" borderId="0" xfId="0"/>
    <xf numFmtId="0" fontId="0" fillId="7" borderId="0" xfId="0" applyFill="1"/>
    <xf numFmtId="0" fontId="6" fillId="0" borderId="0" xfId="8" applyAlignment="1">
      <alignment horizontal="center" vertical="center"/>
    </xf>
    <xf numFmtId="0" fontId="6" fillId="0" borderId="0" xfId="8"/>
    <xf numFmtId="165" fontId="11" fillId="0" borderId="0" xfId="8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left" vertical="top" wrapText="1"/>
    </xf>
    <xf numFmtId="0" fontId="16" fillId="0" borderId="0" xfId="8" applyFont="1"/>
    <xf numFmtId="0" fontId="17" fillId="0" borderId="0" xfId="0" applyFont="1"/>
    <xf numFmtId="0" fontId="19" fillId="0" borderId="0" xfId="0" applyFont="1" applyAlignment="1">
      <alignment horizontal="center"/>
    </xf>
    <xf numFmtId="0" fontId="19" fillId="0" borderId="0" xfId="8" applyFont="1" applyAlignment="1">
      <alignment horizontal="center"/>
    </xf>
    <xf numFmtId="0" fontId="13" fillId="0" borderId="0" xfId="0" applyFont="1" applyAlignment="1">
      <alignment vertical="top" wrapText="1"/>
    </xf>
    <xf numFmtId="0" fontId="13" fillId="0" borderId="0" xfId="8" applyFont="1"/>
    <xf numFmtId="0" fontId="14" fillId="0" borderId="0" xfId="8" applyFont="1"/>
    <xf numFmtId="1" fontId="11" fillId="0" borderId="0" xfId="8" applyNumberFormat="1" applyFont="1" applyAlignment="1">
      <alignment horizontal="center" vertical="center"/>
    </xf>
    <xf numFmtId="0" fontId="3" fillId="0" borderId="0" xfId="12"/>
    <xf numFmtId="0" fontId="9" fillId="0" borderId="0" xfId="12" applyFont="1"/>
    <xf numFmtId="0" fontId="21" fillId="0" borderId="0" xfId="12" applyFont="1"/>
    <xf numFmtId="0" fontId="15" fillId="0" borderId="0" xfId="12" applyFont="1"/>
    <xf numFmtId="0" fontId="6" fillId="7" borderId="0" xfId="8" applyFill="1"/>
    <xf numFmtId="0" fontId="6" fillId="7" borderId="0" xfId="8" applyFill="1" applyAlignment="1">
      <alignment horizontal="center" vertical="center"/>
    </xf>
    <xf numFmtId="164" fontId="3" fillId="0" borderId="0" xfId="12" applyNumberFormat="1" applyAlignment="1">
      <alignment horizontal="center"/>
    </xf>
    <xf numFmtId="3" fontId="3" fillId="0" borderId="0" xfId="12" applyNumberFormat="1" applyAlignment="1">
      <alignment horizontal="center"/>
    </xf>
    <xf numFmtId="3" fontId="11" fillId="0" borderId="0" xfId="12" applyNumberFormat="1" applyFont="1" applyAlignment="1">
      <alignment horizontal="center"/>
    </xf>
    <xf numFmtId="0" fontId="12" fillId="7" borderId="0" xfId="12" applyFont="1" applyFill="1" applyAlignment="1">
      <alignment horizontal="center" vertical="center" wrapText="1"/>
    </xf>
    <xf numFmtId="0" fontId="15" fillId="7" borderId="0" xfId="12" applyFont="1" applyFill="1"/>
    <xf numFmtId="164" fontId="3" fillId="7" borderId="0" xfId="12" applyNumberFormat="1" applyFill="1" applyAlignment="1">
      <alignment horizontal="center"/>
    </xf>
    <xf numFmtId="3" fontId="11" fillId="7" borderId="0" xfId="12" applyNumberFormat="1" applyFont="1" applyFill="1" applyAlignment="1">
      <alignment horizontal="center"/>
    </xf>
    <xf numFmtId="0" fontId="11" fillId="0" borderId="0" xfId="12" applyFont="1"/>
    <xf numFmtId="0" fontId="22" fillId="0" borderId="0" xfId="8" applyFont="1"/>
    <xf numFmtId="0" fontId="12" fillId="8" borderId="0" xfId="5" applyFont="1" applyFill="1" applyAlignment="1">
      <alignment horizontal="center" vertical="center" wrapText="1"/>
    </xf>
    <xf numFmtId="0" fontId="15" fillId="9" borderId="0" xfId="1" applyFont="1" applyFill="1" applyBorder="1" applyAlignment="1">
      <alignment horizontal="center"/>
    </xf>
    <xf numFmtId="3" fontId="10" fillId="9" borderId="0" xfId="1" applyNumberFormat="1" applyFill="1" applyBorder="1" applyAlignment="1">
      <alignment horizontal="center"/>
    </xf>
    <xf numFmtId="165" fontId="10" fillId="9" borderId="0" xfId="1" applyNumberFormat="1" applyFill="1" applyBorder="1" applyAlignment="1">
      <alignment horizontal="center"/>
    </xf>
    <xf numFmtId="0" fontId="15" fillId="9" borderId="0" xfId="3" applyFont="1" applyFill="1" applyBorder="1" applyAlignment="1">
      <alignment horizontal="center"/>
    </xf>
    <xf numFmtId="3" fontId="10" fillId="9" borderId="0" xfId="3" applyNumberFormat="1" applyFill="1" applyBorder="1" applyAlignment="1">
      <alignment horizontal="center" vertical="center"/>
    </xf>
    <xf numFmtId="0" fontId="12" fillId="8" borderId="0" xfId="12" applyFont="1" applyFill="1" applyAlignment="1">
      <alignment horizontal="center" vertical="center" wrapText="1"/>
    </xf>
    <xf numFmtId="0" fontId="12" fillId="8" borderId="0" xfId="12" applyFont="1" applyFill="1" applyAlignment="1">
      <alignment horizontal="center"/>
    </xf>
    <xf numFmtId="3" fontId="12" fillId="8" borderId="0" xfId="12" applyNumberFormat="1" applyFont="1" applyFill="1" applyAlignment="1">
      <alignment horizontal="center"/>
    </xf>
    <xf numFmtId="0" fontId="15" fillId="9" borderId="0" xfId="12" applyFont="1" applyFill="1"/>
    <xf numFmtId="164" fontId="3" fillId="9" borderId="0" xfId="12" applyNumberFormat="1" applyFill="1" applyAlignment="1">
      <alignment horizontal="center"/>
    </xf>
    <xf numFmtId="3" fontId="3" fillId="9" borderId="0" xfId="12" applyNumberFormat="1" applyFill="1" applyAlignment="1">
      <alignment horizontal="center"/>
    </xf>
    <xf numFmtId="164" fontId="10" fillId="9" borderId="0" xfId="1" applyNumberFormat="1" applyFill="1" applyBorder="1" applyAlignment="1">
      <alignment horizontal="center"/>
    </xf>
    <xf numFmtId="164" fontId="11" fillId="9" borderId="0" xfId="12" applyNumberFormat="1" applyFont="1" applyFill="1" applyAlignment="1">
      <alignment horizontal="center"/>
    </xf>
    <xf numFmtId="0" fontId="6" fillId="0" borderId="0" xfId="8" applyAlignment="1">
      <alignment horizontal="center"/>
    </xf>
    <xf numFmtId="3" fontId="6" fillId="0" borderId="0" xfId="8" applyNumberFormat="1" applyAlignment="1">
      <alignment horizontal="center" vertical="center"/>
    </xf>
    <xf numFmtId="3" fontId="6" fillId="0" borderId="0" xfId="8" applyNumberFormat="1"/>
    <xf numFmtId="0" fontId="12" fillId="8" borderId="0" xfId="5" applyFont="1" applyFill="1" applyAlignment="1">
      <alignment horizontal="center" vertical="center"/>
    </xf>
    <xf numFmtId="0" fontId="12" fillId="8" borderId="1" xfId="5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0" fontId="12" fillId="8" borderId="2" xfId="5" applyFont="1" applyFill="1" applyBorder="1" applyAlignment="1">
      <alignment horizontal="center"/>
    </xf>
    <xf numFmtId="0" fontId="13" fillId="0" borderId="0" xfId="8" applyFont="1" applyAlignment="1">
      <alignment horizontal="center"/>
    </xf>
    <xf numFmtId="0" fontId="20" fillId="0" borderId="0" xfId="12" applyFont="1" applyAlignment="1">
      <alignment horizontal="left"/>
    </xf>
    <xf numFmtId="1" fontId="10" fillId="9" borderId="0" xfId="1" applyNumberFormat="1" applyFill="1" applyBorder="1" applyAlignment="1">
      <alignment horizontal="center"/>
    </xf>
    <xf numFmtId="0" fontId="23" fillId="0" borderId="0" xfId="8" applyFont="1"/>
    <xf numFmtId="0" fontId="23" fillId="0" borderId="0" xfId="8" applyFont="1" applyAlignment="1">
      <alignment horizontal="center" vertical="center"/>
    </xf>
    <xf numFmtId="3" fontId="23" fillId="0" borderId="0" xfId="8" applyNumberFormat="1" applyFont="1" applyAlignment="1">
      <alignment horizontal="center" vertical="center"/>
    </xf>
    <xf numFmtId="0" fontId="23" fillId="0" borderId="0" xfId="8" applyFont="1" applyAlignment="1">
      <alignment horizontal="center"/>
    </xf>
    <xf numFmtId="3" fontId="23" fillId="0" borderId="0" xfId="8" applyNumberFormat="1" applyFont="1" applyAlignment="1">
      <alignment horizontal="center"/>
    </xf>
  </cellXfs>
  <cellStyles count="19">
    <cellStyle name="40% - Énfasis3" xfId="1" builtinId="39"/>
    <cellStyle name="40% - Énfasis3 2" xfId="2" xr:uid="{00000000-0005-0000-0000-000001000000}"/>
    <cellStyle name="40% - Énfasis3 3" xfId="3" xr:uid="{00000000-0005-0000-0000-000002000000}"/>
    <cellStyle name="Énfasis1 2" xfId="4" xr:uid="{00000000-0005-0000-0000-000004000000}"/>
    <cellStyle name="Énfasis3" xfId="5" builtinId="37"/>
    <cellStyle name="Énfasis3 - 40%" xfId="6" xr:uid="{00000000-0005-0000-0000-000005000000}"/>
    <cellStyle name="Énfasis3 2" xfId="7" xr:uid="{00000000-0005-0000-0000-000006000000}"/>
    <cellStyle name="Millares 2" xfId="15" xr:uid="{52D4EDDB-5898-4E28-8B2F-4CD5C6F4F52C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6" xr:uid="{619B3A2A-B7E6-4CA9-AC9F-694B2518BC2F}"/>
    <cellStyle name="Normal 2 4" xfId="17" xr:uid="{497AFDBB-A199-4106-B4F0-18A0888F1EA6}"/>
    <cellStyle name="Normal 3" xfId="10" xr:uid="{00000000-0005-0000-0000-00000A000000}"/>
    <cellStyle name="Normal 3 2" xfId="11" xr:uid="{00000000-0005-0000-0000-00000B000000}"/>
    <cellStyle name="Normal 3 2 2" xfId="12" xr:uid="{00000000-0005-0000-0000-00000C000000}"/>
    <cellStyle name="Normal 3 3" xfId="18" xr:uid="{CC4637B4-F9CE-42C2-94D5-86CBDC610B64}"/>
    <cellStyle name="Normal 4" xfId="13" xr:uid="{00000000-0005-0000-0000-00000D000000}"/>
    <cellStyle name="Normal 5" xfId="14" xr:uid="{CF3CCCD0-3C5E-4D2D-A7DD-ECE71D4E478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Comparativo Movilización de Carga de los Diferentes Modos de Transporte 2025</a:t>
            </a:r>
          </a:p>
        </c:rich>
      </c:tx>
      <c:layout>
        <c:manualLayout>
          <c:xMode val="edge"/>
          <c:yMode val="edge"/>
          <c:x val="0.114125109361330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2863954505686783E-2"/>
          <c:y val="0.23148148148148148"/>
          <c:w val="0.46111111111111114"/>
          <c:h val="0.76851851851851849"/>
        </c:manualLayout>
      </c:layout>
      <c:pie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C188-43A3-8705-EB9DFB16891F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188-43A3-8705-EB9DFB16891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C188-43A3-8705-EB9DFB1689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188-43A3-8705-EB9DFB16891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52CE2D1-4AF8-46E8-89F6-350D1DE3B3B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188-43A3-8705-EB9DFB16891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4126C1F-D233-4AF6-BC48-777431D5CB9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188-43A3-8705-EB9DFB16891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4F8CE32-9649-4924-8959-0F7E34E55F31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188-43A3-8705-EB9DFB16891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95AD3DF-45F9-43F9-9C23-34A10468F4C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188-43A3-8705-EB9DFB1689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'11.1'!$B$10:$E$10</c:f>
              <c:strCache>
                <c:ptCount val="4"/>
                <c:pt idx="0">
                  <c:v>Autotransporte de Carga</c:v>
                </c:pt>
                <c:pt idx="1">
                  <c:v>Transporte por Ferrocarril</c:v>
                </c:pt>
                <c:pt idx="2">
                  <c:v>Transporte por Agua</c:v>
                </c:pt>
                <c:pt idx="3">
                  <c:v>Transporte Aéreo</c:v>
                </c:pt>
              </c:strCache>
            </c:strRef>
          </c:cat>
          <c:val>
            <c:numRef>
              <c:f>'11.1'!$B$73:$E$73</c:f>
              <c:numCache>
                <c:formatCode>0.0</c:formatCode>
                <c:ptCount val="4"/>
                <c:pt idx="0">
                  <c:v>60.387650821378323</c:v>
                </c:pt>
                <c:pt idx="1">
                  <c:v>13.483052044162486</c:v>
                </c:pt>
                <c:pt idx="2">
                  <c:v>26.003776091379315</c:v>
                </c:pt>
                <c:pt idx="3">
                  <c:v>0.12552104307986797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188-43A3-8705-EB9DFB1689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3129111986001751"/>
          <c:y val="0.29013123359580051"/>
          <c:w val="0.33259776902887139"/>
          <c:h val="0.55862642169728782"/>
        </c:manualLayout>
      </c:layout>
      <c:overlay val="1"/>
      <c:txPr>
        <a:bodyPr/>
        <a:lstStyle/>
        <a:p>
          <a:pPr>
            <a:defRPr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Evolución de la Carga Transportada por Modo de Transporte</a:t>
            </a:r>
          </a:p>
        </c:rich>
      </c:tx>
      <c:layout>
        <c:manualLayout>
          <c:xMode val="edge"/>
          <c:yMode val="edge"/>
          <c:x val="0.1569912497287293"/>
          <c:y val="2.259886335428226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98009180209729"/>
          <c:y val="0.1143600354819949"/>
          <c:w val="0.88565517409241923"/>
          <c:h val="0.67816339567620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'11.1'!$B$10</c:f>
              <c:strCache>
                <c:ptCount val="1"/>
                <c:pt idx="0">
                  <c:v>Autotransporte de Carga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numRef>
              <c:f>('11.1'!$A$12,'11.1'!$A$14,'11.1'!$A$16,'11.1'!$A$18,'11.1'!$A$20,'11.1'!$A$22,'11.1'!$A$24,'11.1'!$A$26,'11.1'!$A$28,'11.1'!$A$30,'11.1'!$A$32,'11.1'!$A$34,'11.1'!$A$36,'11.1'!$A$38,'11.1'!$A$40,'11.1'!$A$42,'11.1'!$A$44,'11.1'!$A$46,'11.1'!$A$48,'11.1'!$A$50,'11.1'!$A$52,'11.1'!$A$54,'11.1'!$A$56,'11.1'!$A$58,'11.1'!$A$60,'11.1'!$A$62,'11.1'!$A$64,'11.1'!$A$66,'11.1'!$A$68,'11.1'!$A$70,'11.1'!$A$72)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('11.1'!$B$12,'11.1'!$B$14,'11.1'!$B$16,'11.1'!$B$18,'11.1'!$B$20,'11.1'!$B$22,'11.1'!$B$24,'11.1'!$B$26,'11.1'!$B$28,'11.1'!$B$30,'11.1'!$B$32,'11.1'!$B$34,'11.1'!$B$36,'11.1'!$B$38,'11.1'!$B$40,'11.1'!$B$42,'11.1'!$B$44,'11.1'!$B$46,'11.1'!$B$48,'11.1'!$B$50,'11.1'!$B$52,'11.1'!$B$54,'11.1'!$B$56,'11.1'!$B$58,'11.1'!$B$60,'11.1'!$B$62,'11.1'!$B$64,'11.1'!$B$66,'11.1'!$B$68,'11.1'!$B$70,'11.1'!$B$72)</c:f>
              <c:numCache>
                <c:formatCode>#,##0</c:formatCode>
                <c:ptCount val="31"/>
                <c:pt idx="0">
                  <c:v>367</c:v>
                </c:pt>
                <c:pt idx="1">
                  <c:v>383</c:v>
                </c:pt>
                <c:pt idx="2">
                  <c:v>332</c:v>
                </c:pt>
                <c:pt idx="3">
                  <c:v>381</c:v>
                </c:pt>
                <c:pt idx="4">
                  <c:v>394</c:v>
                </c:pt>
                <c:pt idx="5">
                  <c:v>413</c:v>
                </c:pt>
                <c:pt idx="6">
                  <c:v>409</c:v>
                </c:pt>
                <c:pt idx="7">
                  <c:v>411</c:v>
                </c:pt>
                <c:pt idx="8">
                  <c:v>416</c:v>
                </c:pt>
                <c:pt idx="9">
                  <c:v>426</c:v>
                </c:pt>
                <c:pt idx="10">
                  <c:v>436</c:v>
                </c:pt>
                <c:pt idx="11">
                  <c:v>445</c:v>
                </c:pt>
                <c:pt idx="12">
                  <c:v>474</c:v>
                </c:pt>
                <c:pt idx="13">
                  <c:v>484</c:v>
                </c:pt>
                <c:pt idx="14">
                  <c:v>451</c:v>
                </c:pt>
                <c:pt idx="15">
                  <c:v>470</c:v>
                </c:pt>
                <c:pt idx="16">
                  <c:v>485.50200000000001</c:v>
                </c:pt>
                <c:pt idx="17">
                  <c:v>498.14699999999999</c:v>
                </c:pt>
                <c:pt idx="18">
                  <c:v>502.15</c:v>
                </c:pt>
                <c:pt idx="19">
                  <c:v>511.34</c:v>
                </c:pt>
                <c:pt idx="20">
                  <c:v>522.99</c:v>
                </c:pt>
                <c:pt idx="21">
                  <c:v>535.548</c:v>
                </c:pt>
                <c:pt idx="22">
                  <c:v>546.58799999999997</c:v>
                </c:pt>
                <c:pt idx="23">
                  <c:v>556.41099999999994</c:v>
                </c:pt>
                <c:pt idx="24">
                  <c:v>552.31799999999998</c:v>
                </c:pt>
                <c:pt idx="25" formatCode="#,##0.0">
                  <c:v>512.726</c:v>
                </c:pt>
                <c:pt idx="26" formatCode="#,##0.0">
                  <c:v>534.46900000000005</c:v>
                </c:pt>
                <c:pt idx="27" formatCode="#,##0.0">
                  <c:v>548.15899999999999</c:v>
                </c:pt>
                <c:pt idx="28" formatCode="#,##0.0">
                  <c:v>565.72699999999998</c:v>
                </c:pt>
                <c:pt idx="29" formatCode="#,##0.0">
                  <c:v>572.02800000000002</c:v>
                </c:pt>
                <c:pt idx="30" formatCode="#,##0.0">
                  <c:v>577.31500000000005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4-4B01-B329-56A8DFBEDC64}"/>
            </c:ext>
          </c:extLst>
        </c:ser>
        <c:ser>
          <c:idx val="1"/>
          <c:order val="1"/>
          <c:tx>
            <c:strRef>
              <c:f>'11.1'!$C$10</c:f>
              <c:strCache>
                <c:ptCount val="1"/>
                <c:pt idx="0">
                  <c:v>Transporte por Ferrocarril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cat>
            <c:numRef>
              <c:f>('11.1'!$A$12,'11.1'!$A$14,'11.1'!$A$16,'11.1'!$A$18,'11.1'!$A$20,'11.1'!$A$22,'11.1'!$A$24,'11.1'!$A$26,'11.1'!$A$28,'11.1'!$A$30,'11.1'!$A$32,'11.1'!$A$34,'11.1'!$A$36,'11.1'!$A$38,'11.1'!$A$40,'11.1'!$A$42,'11.1'!$A$44,'11.1'!$A$46,'11.1'!$A$48,'11.1'!$A$50,'11.1'!$A$52,'11.1'!$A$54,'11.1'!$A$56,'11.1'!$A$58,'11.1'!$A$60,'11.1'!$A$62,'11.1'!$A$64,'11.1'!$A$66,'11.1'!$A$68,'11.1'!$A$70,'11.1'!$A$72)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('11.1'!$C$12,'11.1'!$C$14,'11.1'!$C$16,'11.1'!$C$18,'11.1'!$C$20,'11.1'!$C$22,'11.1'!$C$24,'11.1'!$C$26,'11.1'!$C$28,'11.1'!$C$30,'11.1'!$C$32,'11.1'!$C$34,'11.1'!$C$36,'11.1'!$C$38,'11.1'!$C$40,'11.1'!$C$42,'11.1'!$C$44,'11.1'!$C$46,'11.1'!$C$48,'11.1'!$C$50,'11.1'!$C$52,'11.1'!$C$54,'11.1'!$C$56,'11.1'!$C$58,'11.1'!$C$60,'11.1'!$C$62,'11.1'!$C$64,'11.1'!$C$66,'11.1'!$C$68,'11.1'!$C$70,'11.1'!$C$72)</c:f>
              <c:numCache>
                <c:formatCode>#,##0</c:formatCode>
                <c:ptCount val="31"/>
                <c:pt idx="0">
                  <c:v>52.48</c:v>
                </c:pt>
                <c:pt idx="1">
                  <c:v>58.831000000000003</c:v>
                </c:pt>
                <c:pt idx="2">
                  <c:v>61.665999999999997</c:v>
                </c:pt>
                <c:pt idx="3">
                  <c:v>75.914000000000001</c:v>
                </c:pt>
                <c:pt idx="4">
                  <c:v>77.061999999999998</c:v>
                </c:pt>
                <c:pt idx="5">
                  <c:v>77.164000000000001</c:v>
                </c:pt>
                <c:pt idx="6">
                  <c:v>76.182000000000002</c:v>
                </c:pt>
                <c:pt idx="7">
                  <c:v>80.450999999999993</c:v>
                </c:pt>
                <c:pt idx="8">
                  <c:v>85.168000000000006</c:v>
                </c:pt>
                <c:pt idx="9">
                  <c:v>88.096999999999994</c:v>
                </c:pt>
                <c:pt idx="10">
                  <c:v>89.813999999999993</c:v>
                </c:pt>
                <c:pt idx="11">
                  <c:v>95.712999999999994</c:v>
                </c:pt>
                <c:pt idx="12">
                  <c:v>99.844999999999999</c:v>
                </c:pt>
                <c:pt idx="13">
                  <c:v>99.691999999999993</c:v>
                </c:pt>
                <c:pt idx="14">
                  <c:v>90.320999999999998</c:v>
                </c:pt>
                <c:pt idx="15">
                  <c:v>104.56399999999999</c:v>
                </c:pt>
                <c:pt idx="16">
                  <c:v>108.43300000000001</c:v>
                </c:pt>
                <c:pt idx="17">
                  <c:v>111.607</c:v>
                </c:pt>
                <c:pt idx="18">
                  <c:v>111.93300000000001</c:v>
                </c:pt>
                <c:pt idx="19">
                  <c:v>116.93600000000001</c:v>
                </c:pt>
                <c:pt idx="20">
                  <c:v>119.646</c:v>
                </c:pt>
                <c:pt idx="21">
                  <c:v>121.968</c:v>
                </c:pt>
                <c:pt idx="22">
                  <c:v>126.875</c:v>
                </c:pt>
                <c:pt idx="23">
                  <c:v>128.03800000000001</c:v>
                </c:pt>
                <c:pt idx="24">
                  <c:v>125.185</c:v>
                </c:pt>
                <c:pt idx="25" formatCode="#,##0.0">
                  <c:v>120.4</c:v>
                </c:pt>
                <c:pt idx="26" formatCode="#,##0.0">
                  <c:v>129.88948600000001</c:v>
                </c:pt>
                <c:pt idx="27" formatCode="#,##0.0">
                  <c:v>128.5</c:v>
                </c:pt>
                <c:pt idx="28" formatCode="#,##0.0">
                  <c:v>131.5</c:v>
                </c:pt>
                <c:pt idx="29" formatCode="#,##0.0">
                  <c:v>135.69999999999999</c:v>
                </c:pt>
                <c:pt idx="30" formatCode="#,##0.0">
                  <c:v>128.9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94-4B01-B329-56A8DFBEDC64}"/>
            </c:ext>
          </c:extLst>
        </c:ser>
        <c:ser>
          <c:idx val="2"/>
          <c:order val="2"/>
          <c:tx>
            <c:strRef>
              <c:f>'11.1'!$D$10</c:f>
              <c:strCache>
                <c:ptCount val="1"/>
                <c:pt idx="0">
                  <c:v>Transporte por Agua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cat>
            <c:numRef>
              <c:f>('11.1'!$A$12,'11.1'!$A$14,'11.1'!$A$16,'11.1'!$A$18,'11.1'!$A$20,'11.1'!$A$22,'11.1'!$A$24,'11.1'!$A$26,'11.1'!$A$28,'11.1'!$A$30,'11.1'!$A$32,'11.1'!$A$34,'11.1'!$A$36,'11.1'!$A$38,'11.1'!$A$40,'11.1'!$A$42,'11.1'!$A$44,'11.1'!$A$46,'11.1'!$A$48,'11.1'!$A$50,'11.1'!$A$52,'11.1'!$A$54,'11.1'!$A$56,'11.1'!$A$58,'11.1'!$A$60,'11.1'!$A$62,'11.1'!$A$64,'11.1'!$A$66,'11.1'!$A$68,'11.1'!$A$70,'11.1'!$A$72)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('11.1'!$D$12,'11.1'!$D$14,'11.1'!$D$16,'11.1'!$D$18,'11.1'!$D$20,'11.1'!$D$22,'11.1'!$D$24,'11.1'!$D$26,'11.1'!$D$28,'11.1'!$D$30,'11.1'!$D$32,'11.1'!$D$34,'11.1'!$D$36,'11.1'!$D$38,'11.1'!$D$40,'11.1'!$D$42,'11.1'!$D$44,'11.1'!$D$46,'11.1'!$D$48,'11.1'!$D$50,'11.1'!$D$52,'11.1'!$D$54,'11.1'!$D$56,'11.1'!$D$58,'11.1'!$D$60,'11.1'!$D$62,'11.1'!$D$64,'11.1'!$D$66,'11.1'!$D$68,'11.1'!$D$70,'11.1'!$D$72)</c:f>
              <c:numCache>
                <c:formatCode>#,##0</c:formatCode>
                <c:ptCount val="31"/>
                <c:pt idx="0">
                  <c:v>186.26</c:v>
                </c:pt>
                <c:pt idx="1">
                  <c:v>208.58099999999999</c:v>
                </c:pt>
                <c:pt idx="2">
                  <c:v>219.65299999999999</c:v>
                </c:pt>
                <c:pt idx="3">
                  <c:v>237.38</c:v>
                </c:pt>
                <c:pt idx="4">
                  <c:v>231.44</c:v>
                </c:pt>
                <c:pt idx="5">
                  <c:v>244.25200000000001</c:v>
                </c:pt>
                <c:pt idx="6">
                  <c:v>244.43100000000001</c:v>
                </c:pt>
                <c:pt idx="7">
                  <c:v>253.04599999999999</c:v>
                </c:pt>
                <c:pt idx="8">
                  <c:v>264.73899999999998</c:v>
                </c:pt>
                <c:pt idx="9">
                  <c:v>266.00799999999998</c:v>
                </c:pt>
                <c:pt idx="10">
                  <c:v>283.60399999999998</c:v>
                </c:pt>
                <c:pt idx="11">
                  <c:v>287.43200000000002</c:v>
                </c:pt>
                <c:pt idx="12">
                  <c:v>272.93400000000003</c:v>
                </c:pt>
                <c:pt idx="13">
                  <c:v>265.23700000000002</c:v>
                </c:pt>
                <c:pt idx="14">
                  <c:v>241.923</c:v>
                </c:pt>
                <c:pt idx="15">
                  <c:v>272.81099999999998</c:v>
                </c:pt>
                <c:pt idx="16">
                  <c:v>282.90199999999999</c:v>
                </c:pt>
                <c:pt idx="17">
                  <c:v>283.46199999999999</c:v>
                </c:pt>
                <c:pt idx="18">
                  <c:v>288.69600000000003</c:v>
                </c:pt>
                <c:pt idx="19">
                  <c:v>286.76100000000002</c:v>
                </c:pt>
                <c:pt idx="20">
                  <c:v>292.64600000000002</c:v>
                </c:pt>
                <c:pt idx="21">
                  <c:v>297.19900000000001</c:v>
                </c:pt>
                <c:pt idx="22">
                  <c:v>308.089</c:v>
                </c:pt>
                <c:pt idx="23">
                  <c:v>317.01299999999998</c:v>
                </c:pt>
                <c:pt idx="24">
                  <c:v>302.93099999999998</c:v>
                </c:pt>
                <c:pt idx="25" formatCode="#,##0.0">
                  <c:v>266.7</c:v>
                </c:pt>
                <c:pt idx="26" formatCode="#,##0.0">
                  <c:v>286.60000000000002</c:v>
                </c:pt>
                <c:pt idx="27" formatCode="#,##0.0">
                  <c:v>287.5</c:v>
                </c:pt>
                <c:pt idx="28" formatCode="#,##0.0">
                  <c:v>294.10000000000002</c:v>
                </c:pt>
                <c:pt idx="29" formatCode="#,##0.0">
                  <c:v>272.60000000000002</c:v>
                </c:pt>
                <c:pt idx="30" formatCode="#,##0.0">
                  <c:v>248.6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94-4B01-B329-56A8DFBEDC64}"/>
            </c:ext>
          </c:extLst>
        </c:ser>
        <c:ser>
          <c:idx val="3"/>
          <c:order val="3"/>
          <c:tx>
            <c:strRef>
              <c:f>'11.1'!$E$10</c:f>
              <c:strCache>
                <c:ptCount val="1"/>
                <c:pt idx="0">
                  <c:v>Transporte Aéreo</c:v>
                </c:pt>
              </c:strCache>
            </c:strRef>
          </c:tx>
          <c:spPr>
            <a:solidFill>
              <a:schemeClr val="accent4"/>
            </a:solidFill>
            <a:ln w="9525"/>
          </c:spPr>
          <c:invertIfNegative val="0"/>
          <c:cat>
            <c:numRef>
              <c:f>('11.1'!$A$12,'11.1'!$A$14,'11.1'!$A$16,'11.1'!$A$18,'11.1'!$A$20,'11.1'!$A$22,'11.1'!$A$24,'11.1'!$A$26,'11.1'!$A$28,'11.1'!$A$30,'11.1'!$A$32,'11.1'!$A$34,'11.1'!$A$36,'11.1'!$A$38,'11.1'!$A$40,'11.1'!$A$42,'11.1'!$A$44,'11.1'!$A$46,'11.1'!$A$48,'11.1'!$A$50,'11.1'!$A$52,'11.1'!$A$54,'11.1'!$A$56,'11.1'!$A$58,'11.1'!$A$60,'11.1'!$A$62,'11.1'!$A$64,'11.1'!$A$66,'11.1'!$A$68,'11.1'!$A$70,'11.1'!$A$72)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('11.1'!$E$12,'11.1'!$E$14,'11.1'!$E$16,'11.1'!$E$18,'11.1'!$E$20,'11.1'!$E$22,'11.1'!$E$24,'11.1'!$E$26,'11.1'!$E$28,'11.1'!$E$30,'11.1'!$E$32,'11.1'!$E$34,'11.1'!$E$36,'11.1'!$E$38,'11.1'!$E$40,'11.1'!$E$42,'11.1'!$E$44,'11.1'!$E$46,'11.1'!$E$48,'11.1'!$E$50,'11.1'!$E$52,'11.1'!$E$54,'11.1'!$E$56,'11.1'!$E$58,'11.1'!$E$60,'11.1'!$E$62,'11.1'!$E$64,'11.1'!$E$66,'11.1'!$E$68,'11.1'!$E$70,'11.1'!$E$72)</c:f>
              <c:numCache>
                <c:formatCode>0.0</c:formatCode>
                <c:ptCount val="31"/>
                <c:pt idx="0">
                  <c:v>0.252</c:v>
                </c:pt>
                <c:pt idx="1">
                  <c:v>0.28499999999999998</c:v>
                </c:pt>
                <c:pt idx="2">
                  <c:v>0.33500000000000002</c:v>
                </c:pt>
                <c:pt idx="3">
                  <c:v>0.38800000000000001</c:v>
                </c:pt>
                <c:pt idx="4">
                  <c:v>0.40699999999999997</c:v>
                </c:pt>
                <c:pt idx="5">
                  <c:v>0.379</c:v>
                </c:pt>
                <c:pt idx="6">
                  <c:v>0.35099999999999998</c:v>
                </c:pt>
                <c:pt idx="7">
                  <c:v>0.38900000000000001</c:v>
                </c:pt>
                <c:pt idx="8">
                  <c:v>0.41</c:v>
                </c:pt>
                <c:pt idx="9">
                  <c:v>0.46700000000000003</c:v>
                </c:pt>
                <c:pt idx="10">
                  <c:v>0.52900000000000003</c:v>
                </c:pt>
                <c:pt idx="11">
                  <c:v>0.54400000000000004</c:v>
                </c:pt>
                <c:pt idx="12">
                  <c:v>0.57199999999999995</c:v>
                </c:pt>
                <c:pt idx="13">
                  <c:v>0.52500000000000002</c:v>
                </c:pt>
                <c:pt idx="14">
                  <c:v>0.46600000000000003</c:v>
                </c:pt>
                <c:pt idx="15">
                  <c:v>0.57099999999999995</c:v>
                </c:pt>
                <c:pt idx="16">
                  <c:v>0.56200000000000006</c:v>
                </c:pt>
                <c:pt idx="17">
                  <c:v>0.55900000000000005</c:v>
                </c:pt>
                <c:pt idx="18">
                  <c:v>0.58199999999999996</c:v>
                </c:pt>
                <c:pt idx="19">
                  <c:v>0.61799999999999999</c:v>
                </c:pt>
                <c:pt idx="20">
                  <c:v>0.65500000000000003</c:v>
                </c:pt>
                <c:pt idx="21">
                  <c:v>0.68500000000000005</c:v>
                </c:pt>
                <c:pt idx="22">
                  <c:v>0.74</c:v>
                </c:pt>
                <c:pt idx="23">
                  <c:v>0.83</c:v>
                </c:pt>
                <c:pt idx="24">
                  <c:v>0.77400000000000002</c:v>
                </c:pt>
                <c:pt idx="25">
                  <c:v>0.64100000000000001</c:v>
                </c:pt>
                <c:pt idx="26">
                  <c:v>0.7</c:v>
                </c:pt>
                <c:pt idx="27">
                  <c:v>1.1000000000000001</c:v>
                </c:pt>
                <c:pt idx="28">
                  <c:v>1.2</c:v>
                </c:pt>
                <c:pt idx="29">
                  <c:v>1.3</c:v>
                </c:pt>
                <c:pt idx="30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94-4B01-B329-56A8DFBED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2250312"/>
        <c:axId val="422250704"/>
      </c:barChart>
      <c:catAx>
        <c:axId val="422250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800" b="1"/>
            </a:pPr>
            <a:endParaRPr lang="es-MX"/>
          </a:p>
        </c:txPr>
        <c:crossAx val="422250704"/>
        <c:crosses val="autoZero"/>
        <c:auto val="1"/>
        <c:lblAlgn val="ctr"/>
        <c:lblOffset val="100"/>
        <c:noMultiLvlLbl val="0"/>
      </c:catAx>
      <c:valAx>
        <c:axId val="422250704"/>
        <c:scaling>
          <c:orientation val="minMax"/>
          <c:max val="6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Millones</a:t>
                </a:r>
                <a:r>
                  <a:rPr lang="es-ES" baseline="0"/>
                  <a:t> de Toneladas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3.8191637901736544E-3"/>
              <c:y val="0.24811001435116797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22250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6573431441195447E-4"/>
          <c:y val="0.87183834635634849"/>
          <c:w val="0.99926656593822805"/>
          <c:h val="0.12816132983377077"/>
        </c:manualLayout>
      </c:layout>
      <c:overlay val="0"/>
      <c:txPr>
        <a:bodyPr/>
        <a:lstStyle/>
        <a:p>
          <a:pPr>
            <a:defRPr lang="es-ES" sz="100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Evolución de la Carga Transportada por Modo de Transporte</a:t>
            </a:r>
          </a:p>
        </c:rich>
      </c:tx>
      <c:layout>
        <c:manualLayout>
          <c:xMode val="edge"/>
          <c:yMode val="edge"/>
          <c:x val="0.15283108332207304"/>
          <c:y val="1.883238612856855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98009180209729"/>
          <c:y val="0.1143600354819949"/>
          <c:w val="0.88565517409241923"/>
          <c:h val="0.6637149743568147"/>
        </c:manualLayout>
      </c:layout>
      <c:lineChart>
        <c:grouping val="standard"/>
        <c:varyColors val="0"/>
        <c:ser>
          <c:idx val="0"/>
          <c:order val="0"/>
          <c:tx>
            <c:strRef>
              <c:f>'11.1'!$B$10</c:f>
              <c:strCache>
                <c:ptCount val="1"/>
                <c:pt idx="0">
                  <c:v>Autotransporte de Carga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('11.1'!$A$12,'11.1'!$A$14,'11.1'!$A$16,'11.1'!$A$18,'11.1'!$A$20,'11.1'!$A$22,'11.1'!$A$24,'11.1'!$A$26,'11.1'!$A$28,'11.1'!$A$30,'11.1'!$A$32,'11.1'!$A$34,'11.1'!$A$36,'11.1'!$A$38,'11.1'!$A$40,'11.1'!$A$42,'11.1'!$A$44,'11.1'!$A$46,'11.1'!$A$48,'11.1'!$A$50,'11.1'!$A$52,'11.1'!$A$54,'11.1'!$A$56,'11.1'!$A$58,'11.1'!$A$60,'11.1'!$A$62,'11.1'!$A$64,'11.1'!$A$66,'11.1'!$A$68,'11.1'!$A$70,'11.1'!$A$72)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('11.1'!$B$12,'11.1'!$B$14,'11.1'!$B$16,'11.1'!$B$18,'11.1'!$B$20,'11.1'!$B$22,'11.1'!$B$24,'11.1'!$B$26,'11.1'!$B$28,'11.1'!$B$30,'11.1'!$B$32,'11.1'!$B$34,'11.1'!$B$36,'11.1'!$B$38,'11.1'!$B$40,'11.1'!$B$42,'11.1'!$B$44,'11.1'!$B$46,'11.1'!$B$48,'11.1'!$B$50,'11.1'!$B$52,'11.1'!$B$54,'11.1'!$B$56,'11.1'!$B$58,'11.1'!$B$60,'11.1'!$B$62,'11.1'!$B$64,'11.1'!$B$66,'11.1'!$B$68,'11.1'!$B$70,'11.1'!$B$72)</c:f>
              <c:numCache>
                <c:formatCode>#,##0</c:formatCode>
                <c:ptCount val="31"/>
                <c:pt idx="0">
                  <c:v>367</c:v>
                </c:pt>
                <c:pt idx="1">
                  <c:v>383</c:v>
                </c:pt>
                <c:pt idx="2">
                  <c:v>332</c:v>
                </c:pt>
                <c:pt idx="3">
                  <c:v>381</c:v>
                </c:pt>
                <c:pt idx="4">
                  <c:v>394</c:v>
                </c:pt>
                <c:pt idx="5">
                  <c:v>413</c:v>
                </c:pt>
                <c:pt idx="6">
                  <c:v>409</c:v>
                </c:pt>
                <c:pt idx="7">
                  <c:v>411</c:v>
                </c:pt>
                <c:pt idx="8">
                  <c:v>416</c:v>
                </c:pt>
                <c:pt idx="9">
                  <c:v>426</c:v>
                </c:pt>
                <c:pt idx="10">
                  <c:v>436</c:v>
                </c:pt>
                <c:pt idx="11">
                  <c:v>445</c:v>
                </c:pt>
                <c:pt idx="12">
                  <c:v>474</c:v>
                </c:pt>
                <c:pt idx="13">
                  <c:v>484</c:v>
                </c:pt>
                <c:pt idx="14">
                  <c:v>451</c:v>
                </c:pt>
                <c:pt idx="15">
                  <c:v>470</c:v>
                </c:pt>
                <c:pt idx="16">
                  <c:v>485.50200000000001</c:v>
                </c:pt>
                <c:pt idx="17">
                  <c:v>498.14699999999999</c:v>
                </c:pt>
                <c:pt idx="18">
                  <c:v>502.15</c:v>
                </c:pt>
                <c:pt idx="19">
                  <c:v>511.34</c:v>
                </c:pt>
                <c:pt idx="20">
                  <c:v>522.99</c:v>
                </c:pt>
                <c:pt idx="21">
                  <c:v>535.548</c:v>
                </c:pt>
                <c:pt idx="22">
                  <c:v>546.58799999999997</c:v>
                </c:pt>
                <c:pt idx="23">
                  <c:v>556.41099999999994</c:v>
                </c:pt>
                <c:pt idx="24">
                  <c:v>552.31799999999998</c:v>
                </c:pt>
                <c:pt idx="25" formatCode="#,##0.0">
                  <c:v>512.726</c:v>
                </c:pt>
                <c:pt idx="26" formatCode="#,##0.0">
                  <c:v>534.46900000000005</c:v>
                </c:pt>
                <c:pt idx="27" formatCode="#,##0.0">
                  <c:v>548.15899999999999</c:v>
                </c:pt>
                <c:pt idx="28" formatCode="#,##0.0">
                  <c:v>565.72699999999998</c:v>
                </c:pt>
                <c:pt idx="29" formatCode="#,##0.0">
                  <c:v>572.02800000000002</c:v>
                </c:pt>
                <c:pt idx="30" formatCode="#,##0.0">
                  <c:v>577.31500000000005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D-4D4D-AAF5-32F2C6F83A99}"/>
            </c:ext>
          </c:extLst>
        </c:ser>
        <c:ser>
          <c:idx val="1"/>
          <c:order val="1"/>
          <c:tx>
            <c:strRef>
              <c:f>'11.1'!$C$10</c:f>
              <c:strCache>
                <c:ptCount val="1"/>
                <c:pt idx="0">
                  <c:v>Transporte por Ferrocarril</c:v>
                </c:pt>
              </c:strCache>
            </c:strRef>
          </c:tx>
          <c:spPr>
            <a:ln w="381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('11.1'!$A$12,'11.1'!$A$14,'11.1'!$A$16,'11.1'!$A$18,'11.1'!$A$20,'11.1'!$A$22,'11.1'!$A$24,'11.1'!$A$26,'11.1'!$A$28,'11.1'!$A$30,'11.1'!$A$32,'11.1'!$A$34,'11.1'!$A$36,'11.1'!$A$38,'11.1'!$A$40,'11.1'!$A$42,'11.1'!$A$44,'11.1'!$A$46,'11.1'!$A$48,'11.1'!$A$50,'11.1'!$A$52,'11.1'!$A$54,'11.1'!$A$56,'11.1'!$A$58,'11.1'!$A$60,'11.1'!$A$62,'11.1'!$A$64,'11.1'!$A$66,'11.1'!$A$68,'11.1'!$A$70,'11.1'!$A$72)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('11.1'!$C$12,'11.1'!$C$14,'11.1'!$C$16,'11.1'!$C$18,'11.1'!$C$20,'11.1'!$C$22,'11.1'!$C$24,'11.1'!$C$26,'11.1'!$C$28,'11.1'!$C$30,'11.1'!$C$32,'11.1'!$C$34,'11.1'!$C$36,'11.1'!$C$38,'11.1'!$C$40,'11.1'!$C$42,'11.1'!$C$44,'11.1'!$C$46,'11.1'!$C$48,'11.1'!$C$50,'11.1'!$C$52,'11.1'!$C$54,'11.1'!$C$56,'11.1'!$C$58,'11.1'!$C$60,'11.1'!$C$62,'11.1'!$C$64,'11.1'!$C$66,'11.1'!$C$68,'11.1'!$C$70,'11.1'!$C$72)</c:f>
              <c:numCache>
                <c:formatCode>#,##0</c:formatCode>
                <c:ptCount val="31"/>
                <c:pt idx="0">
                  <c:v>52.48</c:v>
                </c:pt>
                <c:pt idx="1">
                  <c:v>58.831000000000003</c:v>
                </c:pt>
                <c:pt idx="2">
                  <c:v>61.665999999999997</c:v>
                </c:pt>
                <c:pt idx="3">
                  <c:v>75.914000000000001</c:v>
                </c:pt>
                <c:pt idx="4">
                  <c:v>77.061999999999998</c:v>
                </c:pt>
                <c:pt idx="5">
                  <c:v>77.164000000000001</c:v>
                </c:pt>
                <c:pt idx="6">
                  <c:v>76.182000000000002</c:v>
                </c:pt>
                <c:pt idx="7">
                  <c:v>80.450999999999993</c:v>
                </c:pt>
                <c:pt idx="8">
                  <c:v>85.168000000000006</c:v>
                </c:pt>
                <c:pt idx="9">
                  <c:v>88.096999999999994</c:v>
                </c:pt>
                <c:pt idx="10">
                  <c:v>89.813999999999993</c:v>
                </c:pt>
                <c:pt idx="11">
                  <c:v>95.712999999999994</c:v>
                </c:pt>
                <c:pt idx="12">
                  <c:v>99.844999999999999</c:v>
                </c:pt>
                <c:pt idx="13">
                  <c:v>99.691999999999993</c:v>
                </c:pt>
                <c:pt idx="14">
                  <c:v>90.320999999999998</c:v>
                </c:pt>
                <c:pt idx="15">
                  <c:v>104.56399999999999</c:v>
                </c:pt>
                <c:pt idx="16">
                  <c:v>108.43300000000001</c:v>
                </c:pt>
                <c:pt idx="17">
                  <c:v>111.607</c:v>
                </c:pt>
                <c:pt idx="18">
                  <c:v>111.93300000000001</c:v>
                </c:pt>
                <c:pt idx="19">
                  <c:v>116.93600000000001</c:v>
                </c:pt>
                <c:pt idx="20">
                  <c:v>119.646</c:v>
                </c:pt>
                <c:pt idx="21">
                  <c:v>121.968</c:v>
                </c:pt>
                <c:pt idx="22">
                  <c:v>126.875</c:v>
                </c:pt>
                <c:pt idx="23">
                  <c:v>128.03800000000001</c:v>
                </c:pt>
                <c:pt idx="24">
                  <c:v>125.185</c:v>
                </c:pt>
                <c:pt idx="25" formatCode="#,##0.0">
                  <c:v>120.4</c:v>
                </c:pt>
                <c:pt idx="26" formatCode="#,##0.0">
                  <c:v>129.88948600000001</c:v>
                </c:pt>
                <c:pt idx="27" formatCode="#,##0.0">
                  <c:v>128.5</c:v>
                </c:pt>
                <c:pt idx="28" formatCode="#,##0.0">
                  <c:v>131.5</c:v>
                </c:pt>
                <c:pt idx="29" formatCode="#,##0.0">
                  <c:v>135.69999999999999</c:v>
                </c:pt>
                <c:pt idx="30" formatCode="#,##0.0">
                  <c:v>128.9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D-4D4D-AAF5-32F2C6F83A99}"/>
            </c:ext>
          </c:extLst>
        </c:ser>
        <c:ser>
          <c:idx val="2"/>
          <c:order val="2"/>
          <c:tx>
            <c:strRef>
              <c:f>'11.1'!$D$10</c:f>
              <c:strCache>
                <c:ptCount val="1"/>
                <c:pt idx="0">
                  <c:v>Transporte por Agua</c:v>
                </c:pt>
              </c:strCache>
            </c:strRef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('11.1'!$A$12,'11.1'!$A$14,'11.1'!$A$16,'11.1'!$A$18,'11.1'!$A$20,'11.1'!$A$22,'11.1'!$A$24,'11.1'!$A$26,'11.1'!$A$28,'11.1'!$A$30,'11.1'!$A$32,'11.1'!$A$34,'11.1'!$A$36,'11.1'!$A$38,'11.1'!$A$40,'11.1'!$A$42,'11.1'!$A$44,'11.1'!$A$46,'11.1'!$A$48,'11.1'!$A$50,'11.1'!$A$52,'11.1'!$A$54,'11.1'!$A$56,'11.1'!$A$58,'11.1'!$A$60,'11.1'!$A$62,'11.1'!$A$64,'11.1'!$A$66,'11.1'!$A$68,'11.1'!$A$70,'11.1'!$A$72)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('11.1'!$D$12,'11.1'!$D$14,'11.1'!$D$16,'11.1'!$D$18,'11.1'!$D$20,'11.1'!$D$22,'11.1'!$D$24,'11.1'!$D$26,'11.1'!$D$28,'11.1'!$D$30,'11.1'!$D$32,'11.1'!$D$34,'11.1'!$D$36,'11.1'!$D$38,'11.1'!$D$40,'11.1'!$D$42,'11.1'!$D$44,'11.1'!$D$46,'11.1'!$D$48,'11.1'!$D$50,'11.1'!$D$52,'11.1'!$D$54,'11.1'!$D$56,'11.1'!$D$58,'11.1'!$D$60,'11.1'!$D$62,'11.1'!$D$64,'11.1'!$D$66,'11.1'!$D$68,'11.1'!$D$70,'11.1'!$D$72)</c:f>
              <c:numCache>
                <c:formatCode>#,##0</c:formatCode>
                <c:ptCount val="31"/>
                <c:pt idx="0">
                  <c:v>186.26</c:v>
                </c:pt>
                <c:pt idx="1">
                  <c:v>208.58099999999999</c:v>
                </c:pt>
                <c:pt idx="2">
                  <c:v>219.65299999999999</c:v>
                </c:pt>
                <c:pt idx="3">
                  <c:v>237.38</c:v>
                </c:pt>
                <c:pt idx="4">
                  <c:v>231.44</c:v>
                </c:pt>
                <c:pt idx="5">
                  <c:v>244.25200000000001</c:v>
                </c:pt>
                <c:pt idx="6">
                  <c:v>244.43100000000001</c:v>
                </c:pt>
                <c:pt idx="7">
                  <c:v>253.04599999999999</c:v>
                </c:pt>
                <c:pt idx="8">
                  <c:v>264.73899999999998</c:v>
                </c:pt>
                <c:pt idx="9">
                  <c:v>266.00799999999998</c:v>
                </c:pt>
                <c:pt idx="10">
                  <c:v>283.60399999999998</c:v>
                </c:pt>
                <c:pt idx="11">
                  <c:v>287.43200000000002</c:v>
                </c:pt>
                <c:pt idx="12">
                  <c:v>272.93400000000003</c:v>
                </c:pt>
                <c:pt idx="13">
                  <c:v>265.23700000000002</c:v>
                </c:pt>
                <c:pt idx="14">
                  <c:v>241.923</c:v>
                </c:pt>
                <c:pt idx="15">
                  <c:v>272.81099999999998</c:v>
                </c:pt>
                <c:pt idx="16">
                  <c:v>282.90199999999999</c:v>
                </c:pt>
                <c:pt idx="17">
                  <c:v>283.46199999999999</c:v>
                </c:pt>
                <c:pt idx="18">
                  <c:v>288.69600000000003</c:v>
                </c:pt>
                <c:pt idx="19">
                  <c:v>286.76100000000002</c:v>
                </c:pt>
                <c:pt idx="20">
                  <c:v>292.64600000000002</c:v>
                </c:pt>
                <c:pt idx="21">
                  <c:v>297.19900000000001</c:v>
                </c:pt>
                <c:pt idx="22">
                  <c:v>308.089</c:v>
                </c:pt>
                <c:pt idx="23">
                  <c:v>317.01299999999998</c:v>
                </c:pt>
                <c:pt idx="24">
                  <c:v>302.93099999999998</c:v>
                </c:pt>
                <c:pt idx="25" formatCode="#,##0.0">
                  <c:v>266.7</c:v>
                </c:pt>
                <c:pt idx="26" formatCode="#,##0.0">
                  <c:v>286.60000000000002</c:v>
                </c:pt>
                <c:pt idx="27" formatCode="#,##0.0">
                  <c:v>287.5</c:v>
                </c:pt>
                <c:pt idx="28" formatCode="#,##0.0">
                  <c:v>294.10000000000002</c:v>
                </c:pt>
                <c:pt idx="29" formatCode="#,##0.0">
                  <c:v>272.60000000000002</c:v>
                </c:pt>
                <c:pt idx="30" formatCode="#,##0.0">
                  <c:v>248.6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1D-4D4D-AAF5-32F2C6F83A99}"/>
            </c:ext>
          </c:extLst>
        </c:ser>
        <c:ser>
          <c:idx val="3"/>
          <c:order val="3"/>
          <c:tx>
            <c:strRef>
              <c:f>'11.1'!$E$10</c:f>
              <c:strCache>
                <c:ptCount val="1"/>
                <c:pt idx="0">
                  <c:v>Transporte Aéreo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('11.1'!$A$12,'11.1'!$A$14,'11.1'!$A$16,'11.1'!$A$18,'11.1'!$A$20,'11.1'!$A$22,'11.1'!$A$24,'11.1'!$A$26,'11.1'!$A$28,'11.1'!$A$30,'11.1'!$A$32,'11.1'!$A$34,'11.1'!$A$36,'11.1'!$A$38,'11.1'!$A$40,'11.1'!$A$42,'11.1'!$A$44,'11.1'!$A$46,'11.1'!$A$48,'11.1'!$A$50,'11.1'!$A$52,'11.1'!$A$54,'11.1'!$A$56,'11.1'!$A$58,'11.1'!$A$60,'11.1'!$A$62,'11.1'!$A$64,'11.1'!$A$66,'11.1'!$A$68,'11.1'!$A$70,'11.1'!$A$72)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('11.1'!$E$12,'11.1'!$E$14,'11.1'!$E$16,'11.1'!$E$18,'11.1'!$E$20,'11.1'!$E$22,'11.1'!$E$24,'11.1'!$E$26,'11.1'!$E$28,'11.1'!$E$30,'11.1'!$E$32,'11.1'!$E$34,'11.1'!$E$36,'11.1'!$E$38,'11.1'!$E$40,'11.1'!$E$42,'11.1'!$E$44,'11.1'!$E$46,'11.1'!$E$48,'11.1'!$E$50,'11.1'!$E$52,'11.1'!$E$54,'11.1'!$E$56,'11.1'!$E$58,'11.1'!$E$60,'11.1'!$E$62,'11.1'!$E$64,'11.1'!$E$66,'11.1'!$E$68,'11.1'!$E$70,'11.1'!$E$72)</c:f>
              <c:numCache>
                <c:formatCode>0.0</c:formatCode>
                <c:ptCount val="31"/>
                <c:pt idx="0">
                  <c:v>0.252</c:v>
                </c:pt>
                <c:pt idx="1">
                  <c:v>0.28499999999999998</c:v>
                </c:pt>
                <c:pt idx="2">
                  <c:v>0.33500000000000002</c:v>
                </c:pt>
                <c:pt idx="3">
                  <c:v>0.38800000000000001</c:v>
                </c:pt>
                <c:pt idx="4">
                  <c:v>0.40699999999999997</c:v>
                </c:pt>
                <c:pt idx="5">
                  <c:v>0.379</c:v>
                </c:pt>
                <c:pt idx="6">
                  <c:v>0.35099999999999998</c:v>
                </c:pt>
                <c:pt idx="7">
                  <c:v>0.38900000000000001</c:v>
                </c:pt>
                <c:pt idx="8">
                  <c:v>0.41</c:v>
                </c:pt>
                <c:pt idx="9">
                  <c:v>0.46700000000000003</c:v>
                </c:pt>
                <c:pt idx="10">
                  <c:v>0.52900000000000003</c:v>
                </c:pt>
                <c:pt idx="11">
                  <c:v>0.54400000000000004</c:v>
                </c:pt>
                <c:pt idx="12">
                  <c:v>0.57199999999999995</c:v>
                </c:pt>
                <c:pt idx="13">
                  <c:v>0.52500000000000002</c:v>
                </c:pt>
                <c:pt idx="14">
                  <c:v>0.46600000000000003</c:v>
                </c:pt>
                <c:pt idx="15">
                  <c:v>0.57099999999999995</c:v>
                </c:pt>
                <c:pt idx="16">
                  <c:v>0.56200000000000006</c:v>
                </c:pt>
                <c:pt idx="17">
                  <c:v>0.55900000000000005</c:v>
                </c:pt>
                <c:pt idx="18">
                  <c:v>0.58199999999999996</c:v>
                </c:pt>
                <c:pt idx="19">
                  <c:v>0.61799999999999999</c:v>
                </c:pt>
                <c:pt idx="20">
                  <c:v>0.65500000000000003</c:v>
                </c:pt>
                <c:pt idx="21">
                  <c:v>0.68500000000000005</c:v>
                </c:pt>
                <c:pt idx="22">
                  <c:v>0.74</c:v>
                </c:pt>
                <c:pt idx="23">
                  <c:v>0.83</c:v>
                </c:pt>
                <c:pt idx="24">
                  <c:v>0.77400000000000002</c:v>
                </c:pt>
                <c:pt idx="25">
                  <c:v>0.64100000000000001</c:v>
                </c:pt>
                <c:pt idx="26">
                  <c:v>0.7</c:v>
                </c:pt>
                <c:pt idx="27">
                  <c:v>1.1000000000000001</c:v>
                </c:pt>
                <c:pt idx="28">
                  <c:v>1.2</c:v>
                </c:pt>
                <c:pt idx="29">
                  <c:v>1.3</c:v>
                </c:pt>
                <c:pt idx="30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1D-4D4D-AAF5-32F2C6F83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251096"/>
        <c:axId val="422249136"/>
      </c:lineChart>
      <c:catAx>
        <c:axId val="422251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800" b="1"/>
            </a:pPr>
            <a:endParaRPr lang="es-MX"/>
          </a:p>
        </c:txPr>
        <c:crossAx val="422249136"/>
        <c:crosses val="autoZero"/>
        <c:auto val="1"/>
        <c:lblAlgn val="ctr"/>
        <c:lblOffset val="100"/>
        <c:noMultiLvlLbl val="0"/>
      </c:catAx>
      <c:valAx>
        <c:axId val="422249136"/>
        <c:scaling>
          <c:orientation val="minMax"/>
          <c:max val="6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Millones</a:t>
                </a:r>
                <a:r>
                  <a:rPr lang="es-ES" baseline="0"/>
                  <a:t> de Toneladas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1.7390805868455208E-3"/>
              <c:y val="0.2594094460283091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422251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549313941061579"/>
          <c:y val="0.87183834635634849"/>
          <c:w val="0.64131389192575572"/>
          <c:h val="0.12816165364365151"/>
        </c:manualLayout>
      </c:layout>
      <c:overlay val="0"/>
      <c:txPr>
        <a:bodyPr/>
        <a:lstStyle/>
        <a:p>
          <a:pPr>
            <a:defRPr lang="es-ES" sz="100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Comparativo Movilización de Pasajeros de los Diferentes Modos de Transporte 2025</a:t>
            </a:r>
          </a:p>
        </c:rich>
      </c:tx>
      <c:layout>
        <c:manualLayout>
          <c:xMode val="edge"/>
          <c:yMode val="edge"/>
          <c:x val="0.1252362204724409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1197287839020111E-2"/>
          <c:y val="0.25"/>
          <c:w val="0.45"/>
          <c:h val="0.75"/>
        </c:manualLayout>
      </c:layout>
      <c:pieChart>
        <c:varyColors val="1"/>
        <c:ser>
          <c:idx val="0"/>
          <c:order val="0"/>
          <c:explosion val="9"/>
          <c:dPt>
            <c:idx val="0"/>
            <c:bubble3D val="0"/>
            <c:explosion val="13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884E-4C1C-945A-9423F2A1F329}"/>
              </c:ext>
            </c:extLst>
          </c:dPt>
          <c:dPt>
            <c:idx val="1"/>
            <c:bubble3D val="0"/>
            <c:explosion val="13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84E-4C1C-945A-9423F2A1F329}"/>
              </c:ext>
            </c:extLst>
          </c:dPt>
          <c:dPt>
            <c:idx val="2"/>
            <c:bubble3D val="0"/>
            <c:explosion val="16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84E-4C1C-945A-9423F2A1F329}"/>
              </c:ext>
            </c:extLst>
          </c:dPt>
          <c:dPt>
            <c:idx val="3"/>
            <c:bubble3D val="0"/>
            <c:explosion val="12"/>
            <c:spPr>
              <a:solidFill>
                <a:schemeClr val="accent4"/>
              </a:solidFill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84E-4C1C-945A-9423F2A1F32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D822606C-1FD2-4AA1-8690-6B93B3FDEC9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84E-4C1C-945A-9423F2A1F329}"/>
                </c:ext>
              </c:extLst>
            </c:dLbl>
            <c:dLbl>
              <c:idx val="1"/>
              <c:layout>
                <c:manualLayout>
                  <c:x val="-4.4716535433070866E-2"/>
                  <c:y val="-3.2006415864683792E-3"/>
                </c:manualLayout>
              </c:layout>
              <c:tx>
                <c:rich>
                  <a:bodyPr/>
                  <a:lstStyle/>
                  <a:p>
                    <a:fld id="{E4C4D076-14B1-47F3-ADB3-87B94A3616E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84E-4C1C-945A-9423F2A1F329}"/>
                </c:ext>
              </c:extLst>
            </c:dLbl>
            <c:dLbl>
              <c:idx val="2"/>
              <c:layout>
                <c:manualLayout>
                  <c:x val="4.4266185476815399E-2"/>
                  <c:y val="-1.7203266258384368E-2"/>
                </c:manualLayout>
              </c:layout>
              <c:tx>
                <c:rich>
                  <a:bodyPr/>
                  <a:lstStyle/>
                  <a:p>
                    <a:fld id="{9CB28BE4-83A3-4394-8EE8-FF0CC79CD48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84E-4C1C-945A-9423F2A1F329}"/>
                </c:ext>
              </c:extLst>
            </c:dLbl>
            <c:dLbl>
              <c:idx val="3"/>
              <c:layout>
                <c:manualLayout>
                  <c:x val="0.10359208223972004"/>
                  <c:y val="4.1541265675123944E-2"/>
                </c:manualLayout>
              </c:layout>
              <c:tx>
                <c:rich>
                  <a:bodyPr/>
                  <a:lstStyle/>
                  <a:p>
                    <a:fld id="{56632956-7D8A-46E7-8113-74CDCEF62001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84E-4C1C-945A-9423F2A1F3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'11.2'!$B$8:$E$8</c:f>
              <c:strCache>
                <c:ptCount val="4"/>
                <c:pt idx="0">
                  <c:v>Pasajeros Terrestres</c:v>
                </c:pt>
                <c:pt idx="1">
                  <c:v>Transporte por Ferrocarril</c:v>
                </c:pt>
                <c:pt idx="2">
                  <c:v>Transporte por Agua</c:v>
                </c:pt>
                <c:pt idx="3">
                  <c:v>Transporte Aéreo</c:v>
                </c:pt>
              </c:strCache>
            </c:strRef>
          </c:cat>
          <c:val>
            <c:numRef>
              <c:f>'11.2'!$B$71:$E$71</c:f>
              <c:numCache>
                <c:formatCode>0.0</c:formatCode>
                <c:ptCount val="4"/>
                <c:pt idx="0">
                  <c:v>93.733161532154156</c:v>
                </c:pt>
                <c:pt idx="1">
                  <c:v>1.2908515872086213</c:v>
                </c:pt>
                <c:pt idx="2">
                  <c:v>0.4966615907227363</c:v>
                </c:pt>
                <c:pt idx="3">
                  <c:v>4.47932528991449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4E-4C1C-945A-9423F2A1F3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3452712160979876"/>
          <c:y val="0.39584499854184896"/>
          <c:w val="0.42380621172353461"/>
          <c:h val="0.35645815106445028"/>
        </c:manualLayout>
      </c:layout>
      <c:overlay val="1"/>
      <c:txPr>
        <a:bodyPr/>
        <a:lstStyle/>
        <a:p>
          <a:pPr rtl="0">
            <a:defRPr sz="100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Evolución de los Pasajeros Transportados por Modo de Transporte</a:t>
            </a:r>
            <a:endParaRPr lang="es-MX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9.8877086494688918E-2"/>
          <c:y val="8.13008130081300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1642152469939741E-2"/>
          <c:y val="9.7926829268292701E-2"/>
          <c:w val="0.90610190418155245"/>
          <c:h val="0.685291274566289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'11.2'!$B$75</c:f>
              <c:strCache>
                <c:ptCount val="1"/>
                <c:pt idx="0">
                  <c:v>Pasajeros Terrestres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'11.2'!$A$76:$A$106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'11.2'!$B$76:$B$106</c:f>
              <c:numCache>
                <c:formatCode>#,##0</c:formatCode>
                <c:ptCount val="31"/>
                <c:pt idx="0">
                  <c:v>2691</c:v>
                </c:pt>
                <c:pt idx="1">
                  <c:v>2750</c:v>
                </c:pt>
                <c:pt idx="2">
                  <c:v>2658</c:v>
                </c:pt>
                <c:pt idx="3">
                  <c:v>2536</c:v>
                </c:pt>
                <c:pt idx="4">
                  <c:v>2580</c:v>
                </c:pt>
                <c:pt idx="5">
                  <c:v>2660</c:v>
                </c:pt>
                <c:pt idx="6">
                  <c:v>2713</c:v>
                </c:pt>
                <c:pt idx="7">
                  <c:v>2740</c:v>
                </c:pt>
                <c:pt idx="8">
                  <c:v>2780</c:v>
                </c:pt>
                <c:pt idx="9">
                  <c:v>2860</c:v>
                </c:pt>
                <c:pt idx="10">
                  <c:v>2950</c:v>
                </c:pt>
                <c:pt idx="11">
                  <c:v>3050</c:v>
                </c:pt>
                <c:pt idx="12">
                  <c:v>3141</c:v>
                </c:pt>
                <c:pt idx="13">
                  <c:v>3238</c:v>
                </c:pt>
                <c:pt idx="14">
                  <c:v>3050</c:v>
                </c:pt>
                <c:pt idx="15">
                  <c:v>3160</c:v>
                </c:pt>
                <c:pt idx="16">
                  <c:v>3264.3</c:v>
                </c:pt>
                <c:pt idx="17">
                  <c:v>3363</c:v>
                </c:pt>
                <c:pt idx="18">
                  <c:v>3391</c:v>
                </c:pt>
                <c:pt idx="19">
                  <c:v>3459</c:v>
                </c:pt>
                <c:pt idx="20">
                  <c:v>3558</c:v>
                </c:pt>
                <c:pt idx="21">
                  <c:v>3623</c:v>
                </c:pt>
                <c:pt idx="22">
                  <c:v>3701</c:v>
                </c:pt>
                <c:pt idx="23">
                  <c:v>3773</c:v>
                </c:pt>
                <c:pt idx="24">
                  <c:v>3749</c:v>
                </c:pt>
                <c:pt idx="25">
                  <c:v>2277</c:v>
                </c:pt>
                <c:pt idx="26">
                  <c:v>3147</c:v>
                </c:pt>
                <c:pt idx="27">
                  <c:v>3674</c:v>
                </c:pt>
                <c:pt idx="28">
                  <c:v>3785</c:v>
                </c:pt>
                <c:pt idx="29">
                  <c:v>3824</c:v>
                </c:pt>
                <c:pt idx="30">
                  <c:v>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0-4D20-B53B-88BC42072851}"/>
            </c:ext>
          </c:extLst>
        </c:ser>
        <c:ser>
          <c:idx val="1"/>
          <c:order val="1"/>
          <c:tx>
            <c:strRef>
              <c:f>'11.2'!$C$75</c:f>
              <c:strCache>
                <c:ptCount val="1"/>
                <c:pt idx="0">
                  <c:v>Transporte por Ferrocarril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'11.2'!$A$76:$A$106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'11.2'!$C$76:$C$106</c:f>
              <c:numCache>
                <c:formatCode>#,##0</c:formatCode>
                <c:ptCount val="31"/>
                <c:pt idx="0">
                  <c:v>6.6779999999999999</c:v>
                </c:pt>
                <c:pt idx="1">
                  <c:v>6.7270000000000003</c:v>
                </c:pt>
                <c:pt idx="2">
                  <c:v>5.0919999999999996</c:v>
                </c:pt>
                <c:pt idx="3">
                  <c:v>1.5760000000000001</c:v>
                </c:pt>
                <c:pt idx="4">
                  <c:v>0.80100000000000005</c:v>
                </c:pt>
                <c:pt idx="5">
                  <c:v>0.33400000000000002</c:v>
                </c:pt>
                <c:pt idx="6">
                  <c:v>0.24199999999999999</c:v>
                </c:pt>
                <c:pt idx="7">
                  <c:v>0.23699999999999999</c:v>
                </c:pt>
                <c:pt idx="8">
                  <c:v>0.27</c:v>
                </c:pt>
                <c:pt idx="9">
                  <c:v>0.253</c:v>
                </c:pt>
                <c:pt idx="10">
                  <c:v>0.253</c:v>
                </c:pt>
                <c:pt idx="11">
                  <c:v>0.26</c:v>
                </c:pt>
                <c:pt idx="12">
                  <c:v>0.28799999999999998</c:v>
                </c:pt>
                <c:pt idx="13">
                  <c:v>8.9149999999999991</c:v>
                </c:pt>
                <c:pt idx="14">
                  <c:v>28</c:v>
                </c:pt>
                <c:pt idx="15">
                  <c:v>40.398000000000003</c:v>
                </c:pt>
                <c:pt idx="16">
                  <c:v>41.921999999999997</c:v>
                </c:pt>
                <c:pt idx="17">
                  <c:v>43.83</c:v>
                </c:pt>
                <c:pt idx="18">
                  <c:v>45.287999999999997</c:v>
                </c:pt>
                <c:pt idx="19">
                  <c:v>47.887999999999998</c:v>
                </c:pt>
                <c:pt idx="20">
                  <c:v>53.594000000000001</c:v>
                </c:pt>
                <c:pt idx="21">
                  <c:v>55.765999999999998</c:v>
                </c:pt>
                <c:pt idx="22">
                  <c:v>56.715000000000003</c:v>
                </c:pt>
                <c:pt idx="23">
                  <c:v>57.756999999999998</c:v>
                </c:pt>
                <c:pt idx="24">
                  <c:v>57.511304000000003</c:v>
                </c:pt>
                <c:pt idx="25">
                  <c:v>29.7</c:v>
                </c:pt>
                <c:pt idx="26">
                  <c:v>30.356867000000001</c:v>
                </c:pt>
                <c:pt idx="27">
                  <c:v>41</c:v>
                </c:pt>
                <c:pt idx="28">
                  <c:v>45.7</c:v>
                </c:pt>
                <c:pt idx="29">
                  <c:v>51</c:v>
                </c:pt>
                <c:pt idx="30">
                  <c:v>55.1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70-4D20-B53B-88BC42072851}"/>
            </c:ext>
          </c:extLst>
        </c:ser>
        <c:ser>
          <c:idx val="2"/>
          <c:order val="2"/>
          <c:tx>
            <c:strRef>
              <c:f>'11.2'!$D$75</c:f>
              <c:strCache>
                <c:ptCount val="1"/>
                <c:pt idx="0">
                  <c:v>Transporte por Agua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'11.2'!$A$76:$A$106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'11.2'!$D$76:$D$106</c:f>
              <c:numCache>
                <c:formatCode>#,##0</c:formatCode>
                <c:ptCount val="31"/>
                <c:pt idx="0">
                  <c:v>5.0984319999999999</c:v>
                </c:pt>
                <c:pt idx="1">
                  <c:v>6.3936229999999998</c:v>
                </c:pt>
                <c:pt idx="2">
                  <c:v>6.2278820000000001</c:v>
                </c:pt>
                <c:pt idx="3">
                  <c:v>7.1791029999999996</c:v>
                </c:pt>
                <c:pt idx="4">
                  <c:v>7.854317</c:v>
                </c:pt>
                <c:pt idx="5">
                  <c:v>7.4000170000000001</c:v>
                </c:pt>
                <c:pt idx="6">
                  <c:v>7.5066920000000001</c:v>
                </c:pt>
                <c:pt idx="7">
                  <c:v>8.7152949999999993</c:v>
                </c:pt>
                <c:pt idx="8">
                  <c:v>9.8432180000000002</c:v>
                </c:pt>
                <c:pt idx="9">
                  <c:v>11.743603999999999</c:v>
                </c:pt>
                <c:pt idx="10">
                  <c:v>11.461186</c:v>
                </c:pt>
                <c:pt idx="11">
                  <c:v>11.985225</c:v>
                </c:pt>
                <c:pt idx="12">
                  <c:v>12.761002</c:v>
                </c:pt>
                <c:pt idx="13">
                  <c:v>12.596662999999999</c:v>
                </c:pt>
                <c:pt idx="14">
                  <c:v>10.985094999999999</c:v>
                </c:pt>
                <c:pt idx="15">
                  <c:v>11.792876</c:v>
                </c:pt>
                <c:pt idx="16">
                  <c:v>10.813732</c:v>
                </c:pt>
                <c:pt idx="17">
                  <c:v>10.267715000000001</c:v>
                </c:pt>
                <c:pt idx="18">
                  <c:v>9.968572</c:v>
                </c:pt>
                <c:pt idx="19">
                  <c:v>11.948092000000001</c:v>
                </c:pt>
                <c:pt idx="20">
                  <c:v>13.685</c:v>
                </c:pt>
                <c:pt idx="21">
                  <c:v>15.272</c:v>
                </c:pt>
                <c:pt idx="22">
                  <c:v>17.428999999999998</c:v>
                </c:pt>
                <c:pt idx="23">
                  <c:v>18.687999999999999</c:v>
                </c:pt>
                <c:pt idx="24">
                  <c:v>19.928999999999998</c:v>
                </c:pt>
                <c:pt idx="25">
                  <c:v>7.1139999999999999</c:v>
                </c:pt>
                <c:pt idx="26">
                  <c:v>8.907</c:v>
                </c:pt>
                <c:pt idx="27">
                  <c:v>15.3</c:v>
                </c:pt>
                <c:pt idx="28">
                  <c:v>16.2</c:v>
                </c:pt>
                <c:pt idx="29">
                  <c:v>19</c:v>
                </c:pt>
                <c:pt idx="30">
                  <c:v>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70-4D20-B53B-88BC42072851}"/>
            </c:ext>
          </c:extLst>
        </c:ser>
        <c:ser>
          <c:idx val="3"/>
          <c:order val="3"/>
          <c:tx>
            <c:strRef>
              <c:f>'11.2'!$E$75</c:f>
              <c:strCache>
                <c:ptCount val="1"/>
                <c:pt idx="0">
                  <c:v>Transporte Aéreo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'11.2'!$A$76:$A$106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'11.2'!$E$76:$E$106</c:f>
              <c:numCache>
                <c:formatCode>#,##0</c:formatCode>
                <c:ptCount val="31"/>
                <c:pt idx="0">
                  <c:v>25.192</c:v>
                </c:pt>
                <c:pt idx="1">
                  <c:v>26.492999999999999</c:v>
                </c:pt>
                <c:pt idx="2">
                  <c:v>28.896000000000001</c:v>
                </c:pt>
                <c:pt idx="3">
                  <c:v>30.922000000000001</c:v>
                </c:pt>
                <c:pt idx="4">
                  <c:v>32.661999999999999</c:v>
                </c:pt>
                <c:pt idx="5">
                  <c:v>33.973999999999997</c:v>
                </c:pt>
                <c:pt idx="6">
                  <c:v>33.673000000000002</c:v>
                </c:pt>
                <c:pt idx="7">
                  <c:v>33.19</c:v>
                </c:pt>
                <c:pt idx="8">
                  <c:v>35.286999999999999</c:v>
                </c:pt>
                <c:pt idx="9">
                  <c:v>39.421999999999997</c:v>
                </c:pt>
                <c:pt idx="10">
                  <c:v>42.176000000000002</c:v>
                </c:pt>
                <c:pt idx="11">
                  <c:v>46.704999999999998</c:v>
                </c:pt>
                <c:pt idx="12">
                  <c:v>52.216999999999999</c:v>
                </c:pt>
                <c:pt idx="13">
                  <c:v>53.3</c:v>
                </c:pt>
                <c:pt idx="14">
                  <c:v>46.970999999999997</c:v>
                </c:pt>
                <c:pt idx="15">
                  <c:v>48.698</c:v>
                </c:pt>
                <c:pt idx="16">
                  <c:v>50.764000000000003</c:v>
                </c:pt>
                <c:pt idx="17">
                  <c:v>55.152999999999999</c:v>
                </c:pt>
                <c:pt idx="18">
                  <c:v>60.006999999999998</c:v>
                </c:pt>
                <c:pt idx="19">
                  <c:v>65.135000000000005</c:v>
                </c:pt>
                <c:pt idx="20">
                  <c:v>73.265000000000001</c:v>
                </c:pt>
                <c:pt idx="21">
                  <c:v>81.286000000000001</c:v>
                </c:pt>
                <c:pt idx="22">
                  <c:v>89.641000000000005</c:v>
                </c:pt>
                <c:pt idx="23">
                  <c:v>96.406000000000006</c:v>
                </c:pt>
                <c:pt idx="24">
                  <c:v>101.389</c:v>
                </c:pt>
                <c:pt idx="25">
                  <c:v>78.099999999999994</c:v>
                </c:pt>
                <c:pt idx="26">
                  <c:v>80.324679000000003</c:v>
                </c:pt>
                <c:pt idx="27">
                  <c:v>167.2</c:v>
                </c:pt>
                <c:pt idx="28">
                  <c:v>186.6</c:v>
                </c:pt>
                <c:pt idx="29">
                  <c:v>186</c:v>
                </c:pt>
                <c:pt idx="30">
                  <c:v>191.2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70-4D20-B53B-88BC42072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8574096"/>
        <c:axId val="1148554544"/>
      </c:barChart>
      <c:catAx>
        <c:axId val="114857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48554544"/>
        <c:crosses val="autoZero"/>
        <c:auto val="1"/>
        <c:lblAlgn val="ctr"/>
        <c:lblOffset val="100"/>
        <c:noMultiLvlLbl val="0"/>
      </c:catAx>
      <c:valAx>
        <c:axId val="11485545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4857409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320811378092151E-2"/>
          <c:y val="0.92733691825107223"/>
          <c:w val="0.85745464591436971"/>
          <c:h val="6.85980410985212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Participación de los Modos de Transporte</a:t>
            </a:r>
            <a:r>
              <a:rPr lang="es-ES" sz="1200" baseline="0"/>
              <a:t> </a:t>
            </a:r>
          </a:p>
          <a:p>
            <a:pPr>
              <a:defRPr lang="es-ES" sz="1200"/>
            </a:pPr>
            <a:r>
              <a:rPr lang="es-ES" sz="1200" baseline="0"/>
              <a:t>Toneladas Transportadas 2025</a:t>
            </a:r>
            <a:endParaRPr lang="es-ES" sz="1200"/>
          </a:p>
        </c:rich>
      </c:tx>
      <c:layout>
        <c:manualLayout>
          <c:xMode val="edge"/>
          <c:yMode val="edge"/>
          <c:x val="0.236387312051109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2875546806649228E-2"/>
          <c:y val="0.2361111111111111"/>
          <c:w val="0.4263565891472868"/>
          <c:h val="0.76388888888888884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96DB-4A6B-9027-DB349740BCF5}"/>
              </c:ext>
            </c:extLst>
          </c:dPt>
          <c:dPt>
            <c:idx val="1"/>
            <c:bubble3D val="0"/>
            <c:explosion val="8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6DB-4A6B-9027-DB349740BCF5}"/>
              </c:ext>
            </c:extLst>
          </c:dPt>
          <c:dPt>
            <c:idx val="2"/>
            <c:bubble3D val="0"/>
            <c:explosion val="11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96DB-4A6B-9027-DB349740BCF5}"/>
              </c:ext>
            </c:extLst>
          </c:dPt>
          <c:dPt>
            <c:idx val="3"/>
            <c:bubble3D val="0"/>
            <c:explosion val="9"/>
            <c:spPr>
              <a:solidFill>
                <a:schemeClr val="accent4"/>
              </a:solidFill>
              <a:ln w="15875">
                <a:solidFill>
                  <a:schemeClr val="accent4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6DB-4A6B-9027-DB349740BCF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8B8640D-5849-4262-BB1D-C66403C3EF3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6DB-4A6B-9027-DB349740BCF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BE96A42-9F92-4753-8F09-C9577E8FF72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6DB-4A6B-9027-DB349740BCF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701A450-7034-4C78-AE0D-4082BA6A12E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6DB-4A6B-9027-DB349740BCF5}"/>
                </c:ext>
              </c:extLst>
            </c:dLbl>
            <c:dLbl>
              <c:idx val="3"/>
              <c:layout>
                <c:manualLayout>
                  <c:x val="-4.4711591283647684E-2"/>
                  <c:y val="-1.5326625838436884E-2"/>
                </c:manualLayout>
              </c:layout>
              <c:tx>
                <c:rich>
                  <a:bodyPr/>
                  <a:lstStyle/>
                  <a:p>
                    <a:fld id="{FAF967DF-39D2-45AB-AE9A-BA7261F78E8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6DB-4A6B-9027-DB349740BC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'11.3'!$F$6:$F$9</c:f>
              <c:strCache>
                <c:ptCount val="4"/>
                <c:pt idx="0">
                  <c:v>Autotransporte de Carga</c:v>
                </c:pt>
                <c:pt idx="1">
                  <c:v>Transporte por Ferrocarril</c:v>
                </c:pt>
                <c:pt idx="2">
                  <c:v>Transporte por Agua</c:v>
                </c:pt>
                <c:pt idx="3">
                  <c:v>Transporte Aéreo</c:v>
                </c:pt>
              </c:strCache>
            </c:strRef>
          </c:cat>
          <c:val>
            <c:numRef>
              <c:f>'11.3'!$C$6:$C$9</c:f>
              <c:numCache>
                <c:formatCode>#,##0.0</c:formatCode>
                <c:ptCount val="4"/>
                <c:pt idx="0">
                  <c:v>60.38765082137833</c:v>
                </c:pt>
                <c:pt idx="1">
                  <c:v>13.483052044162486</c:v>
                </c:pt>
                <c:pt idx="2">
                  <c:v>26.003776091379315</c:v>
                </c:pt>
                <c:pt idx="3">
                  <c:v>0.12552104307986797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DB-4A6B-9027-DB349740BC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126553948198338"/>
          <c:y val="0.37423228346456688"/>
          <c:w val="0.3220679973142892"/>
          <c:h val="0.33486876640419949"/>
        </c:manualLayout>
      </c:layout>
      <c:overlay val="1"/>
      <c:txPr>
        <a:bodyPr/>
        <a:lstStyle/>
        <a:p>
          <a:pPr>
            <a:defRPr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Participación de los Modos de Transporte</a:t>
            </a:r>
            <a:r>
              <a:rPr lang="es-ES" sz="1200" baseline="0"/>
              <a:t> </a:t>
            </a:r>
          </a:p>
          <a:p>
            <a:pPr>
              <a:defRPr lang="es-ES" sz="1200"/>
            </a:pPr>
            <a:r>
              <a:rPr lang="es-ES" sz="1200" baseline="0"/>
              <a:t>Pasajeros Transportados 2025</a:t>
            </a:r>
            <a:endParaRPr lang="es-ES" sz="1200"/>
          </a:p>
        </c:rich>
      </c:tx>
      <c:layout>
        <c:manualLayout>
          <c:xMode val="edge"/>
          <c:yMode val="edge"/>
          <c:x val="0.2098714063063200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0296481315077398E-2"/>
          <c:y val="0.25"/>
          <c:w val="0.40038684719535783"/>
          <c:h val="0.71875"/>
        </c:manualLayout>
      </c:layout>
      <c:pieChart>
        <c:varyColors val="1"/>
        <c:ser>
          <c:idx val="0"/>
          <c:order val="0"/>
          <c:spPr>
            <a:ln>
              <a:solidFill>
                <a:schemeClr val="accent3"/>
              </a:solidFill>
            </a:ln>
          </c:spPr>
          <c:explosion val="9"/>
          <c:dPt>
            <c:idx val="0"/>
            <c:bubble3D val="0"/>
            <c:explosion val="1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2FD-45B6-963C-814036C34059}"/>
              </c:ext>
            </c:extLst>
          </c:dPt>
          <c:dPt>
            <c:idx val="1"/>
            <c:bubble3D val="0"/>
            <c:explosion val="17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2FD-45B6-963C-814036C34059}"/>
              </c:ext>
            </c:extLst>
          </c:dPt>
          <c:dPt>
            <c:idx val="2"/>
            <c:bubble3D val="0"/>
            <c:explosion val="22"/>
            <c:spPr>
              <a:solidFill>
                <a:schemeClr val="accent5"/>
              </a:solidFill>
              <a:ln w="12700">
                <a:solidFill>
                  <a:schemeClr val="accent5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2FD-45B6-963C-814036C34059}"/>
              </c:ext>
            </c:extLst>
          </c:dPt>
          <c:dPt>
            <c:idx val="3"/>
            <c:bubble3D val="0"/>
            <c:explosion val="15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2FD-45B6-963C-814036C3405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9E7292D-8208-4E00-9B92-4B408725045F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2FD-45B6-963C-814036C34059}"/>
                </c:ext>
              </c:extLst>
            </c:dLbl>
            <c:dLbl>
              <c:idx val="1"/>
              <c:layout>
                <c:manualLayout>
                  <c:x val="-5.7074886915731302E-2"/>
                  <c:y val="1.1185112277631963E-2"/>
                </c:manualLayout>
              </c:layout>
              <c:tx>
                <c:rich>
                  <a:bodyPr/>
                  <a:lstStyle/>
                  <a:p>
                    <a:fld id="{E9C76CBF-2228-4EC1-938B-AC1BC4E74C3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2FD-45B6-963C-814036C34059}"/>
                </c:ext>
              </c:extLst>
            </c:dLbl>
            <c:dLbl>
              <c:idx val="2"/>
              <c:layout>
                <c:manualLayout>
                  <c:x val="-5.4513978789401808E-4"/>
                  <c:y val="-1.0323709536307962E-2"/>
                </c:manualLayout>
              </c:layout>
              <c:tx>
                <c:rich>
                  <a:bodyPr/>
                  <a:lstStyle/>
                  <a:p>
                    <a:fld id="{D4E4B5A0-6049-43CE-A477-941FB97B7DA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2FD-45B6-963C-814036C34059}"/>
                </c:ext>
              </c:extLst>
            </c:dLbl>
            <c:dLbl>
              <c:idx val="3"/>
              <c:layout>
                <c:manualLayout>
                  <c:x val="9.5564253694593787E-2"/>
                  <c:y val="-3.8167104111986212E-3"/>
                </c:manualLayout>
              </c:layout>
              <c:tx>
                <c:rich>
                  <a:bodyPr/>
                  <a:lstStyle/>
                  <a:p>
                    <a:fld id="{AF06035A-06B1-49EA-9DF0-66BAF25B59B7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2FD-45B6-963C-814036C340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'11.3'!$G$6:$G$9</c:f>
              <c:strCache>
                <c:ptCount val="4"/>
                <c:pt idx="0">
                  <c:v>Pasajeros Terrestres</c:v>
                </c:pt>
                <c:pt idx="1">
                  <c:v>Transporte por Ferrocarril</c:v>
                </c:pt>
                <c:pt idx="2">
                  <c:v>Transporte por Agua</c:v>
                </c:pt>
                <c:pt idx="3">
                  <c:v>Transporte Aéreo</c:v>
                </c:pt>
              </c:strCache>
            </c:strRef>
          </c:cat>
          <c:val>
            <c:numRef>
              <c:f>'11.3'!$E$6:$E$9</c:f>
              <c:numCache>
                <c:formatCode>#,##0.0</c:formatCode>
                <c:ptCount val="4"/>
                <c:pt idx="0">
                  <c:v>93.733161532154156</c:v>
                </c:pt>
                <c:pt idx="1">
                  <c:v>1.2908515872086213</c:v>
                </c:pt>
                <c:pt idx="2">
                  <c:v>0.4966615907227363</c:v>
                </c:pt>
                <c:pt idx="3">
                  <c:v>4.47932528991449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FD-45B6-963C-814036C340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2915477441528702"/>
          <c:y val="0.40047462817147866"/>
          <c:w val="0.41668661823461628"/>
          <c:h val="0.30553222513852435"/>
        </c:manualLayout>
      </c:layout>
      <c:overlay val="1"/>
      <c:txPr>
        <a:bodyPr/>
        <a:lstStyle/>
        <a:p>
          <a:pPr>
            <a:defRPr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26</xdr:row>
      <xdr:rowOff>28575</xdr:rowOff>
    </xdr:from>
    <xdr:to>
      <xdr:col>13</xdr:col>
      <xdr:colOff>333375</xdr:colOff>
      <xdr:row>40</xdr:row>
      <xdr:rowOff>104775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466724</xdr:colOff>
      <xdr:row>42</xdr:row>
      <xdr:rowOff>38099</xdr:rowOff>
    </xdr:from>
    <xdr:to>
      <xdr:col>14</xdr:col>
      <xdr:colOff>476249</xdr:colOff>
      <xdr:row>60</xdr:row>
      <xdr:rowOff>66675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504825</xdr:colOff>
      <xdr:row>8</xdr:row>
      <xdr:rowOff>9525</xdr:rowOff>
    </xdr:from>
    <xdr:to>
      <xdr:col>14</xdr:col>
      <xdr:colOff>514350</xdr:colOff>
      <xdr:row>25</xdr:row>
      <xdr:rowOff>1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552450</xdr:colOff>
      <xdr:row>24</xdr:row>
      <xdr:rowOff>85725</xdr:rowOff>
    </xdr:from>
    <xdr:to>
      <xdr:col>13</xdr:col>
      <xdr:colOff>552450</xdr:colOff>
      <xdr:row>38</xdr:row>
      <xdr:rowOff>161925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600074</xdr:colOff>
      <xdr:row>7</xdr:row>
      <xdr:rowOff>209550</xdr:rowOff>
    </xdr:from>
    <xdr:to>
      <xdr:col>15</xdr:col>
      <xdr:colOff>47625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FBD46B-E30E-A6C6-59C5-289D10BB9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18</xdr:row>
      <xdr:rowOff>19050</xdr:rowOff>
    </xdr:from>
    <xdr:to>
      <xdr:col>4</xdr:col>
      <xdr:colOff>619125</xdr:colOff>
      <xdr:row>32</xdr:row>
      <xdr:rowOff>95250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761999</xdr:colOff>
      <xdr:row>18</xdr:row>
      <xdr:rowOff>19050</xdr:rowOff>
    </xdr:from>
    <xdr:to>
      <xdr:col>11</xdr:col>
      <xdr:colOff>352424</xdr:colOff>
      <xdr:row>32</xdr:row>
      <xdr:rowOff>95250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40"/>
  <sheetViews>
    <sheetView tabSelected="1" workbookViewId="0">
      <selection activeCell="E82" sqref="E82"/>
    </sheetView>
  </sheetViews>
  <sheetFormatPr baseColWidth="10" defaultColWidth="11.42578125" defaultRowHeight="12.75" x14ac:dyDescent="0.2"/>
  <cols>
    <col min="2" max="2" width="16" customWidth="1"/>
    <col min="3" max="3" width="14.7109375" customWidth="1"/>
    <col min="4" max="4" width="14.28515625" customWidth="1"/>
    <col min="5" max="5" width="13.85546875" customWidth="1"/>
    <col min="6" max="6" width="16.7109375" customWidth="1"/>
    <col min="9" max="21" width="11.42578125" style="1"/>
  </cols>
  <sheetData>
    <row r="1" spans="1:21" x14ac:dyDescent="0.2">
      <c r="I1"/>
      <c r="J1"/>
      <c r="K1"/>
      <c r="L1"/>
      <c r="M1"/>
      <c r="N1"/>
      <c r="O1"/>
      <c r="P1"/>
      <c r="Q1"/>
      <c r="R1"/>
      <c r="S1"/>
      <c r="T1"/>
      <c r="U1"/>
    </row>
    <row r="2" spans="1:21" ht="17.25" x14ac:dyDescent="0.3">
      <c r="A2" s="7" t="s">
        <v>17</v>
      </c>
      <c r="B2" s="7"/>
      <c r="C2" s="7"/>
      <c r="D2" s="7"/>
      <c r="E2" s="7"/>
      <c r="F2" s="8"/>
      <c r="I2"/>
      <c r="J2"/>
      <c r="K2"/>
      <c r="L2"/>
      <c r="M2"/>
      <c r="N2"/>
      <c r="O2"/>
      <c r="P2"/>
      <c r="Q2"/>
      <c r="R2"/>
      <c r="S2"/>
      <c r="T2"/>
      <c r="U2"/>
    </row>
    <row r="3" spans="1:21" ht="17.25" x14ac:dyDescent="0.3">
      <c r="A3" s="7"/>
      <c r="B3" s="7"/>
      <c r="C3" s="7"/>
      <c r="D3" s="7"/>
      <c r="E3" s="7"/>
      <c r="F3" s="8"/>
      <c r="I3"/>
      <c r="J3"/>
      <c r="K3"/>
      <c r="L3"/>
      <c r="M3"/>
      <c r="N3"/>
      <c r="O3"/>
      <c r="P3"/>
      <c r="Q3"/>
      <c r="R3"/>
      <c r="S3"/>
      <c r="T3"/>
      <c r="U3"/>
    </row>
    <row r="4" spans="1:21" ht="19.5" customHeight="1" x14ac:dyDescent="0.2">
      <c r="A4" s="53" t="s">
        <v>18</v>
      </c>
      <c r="B4" s="53"/>
      <c r="C4" s="53"/>
      <c r="D4" s="53"/>
      <c r="E4" s="53"/>
      <c r="F4" s="14"/>
      <c r="I4"/>
      <c r="J4"/>
      <c r="K4"/>
      <c r="L4"/>
      <c r="M4"/>
      <c r="N4"/>
      <c r="O4"/>
      <c r="P4"/>
      <c r="Q4"/>
      <c r="R4"/>
      <c r="S4"/>
      <c r="T4"/>
      <c r="U4"/>
    </row>
    <row r="5" spans="1:21" ht="13.5" customHeight="1" x14ac:dyDescent="0.2">
      <c r="A5" s="9"/>
      <c r="B5" s="9"/>
      <c r="C5" s="9"/>
      <c r="D5" s="9"/>
      <c r="E5" s="9"/>
      <c r="F5" s="9"/>
      <c r="I5"/>
      <c r="J5"/>
      <c r="K5"/>
      <c r="L5"/>
      <c r="M5"/>
      <c r="N5"/>
      <c r="O5"/>
      <c r="P5"/>
      <c r="Q5"/>
      <c r="R5"/>
      <c r="S5"/>
      <c r="T5"/>
      <c r="U5"/>
    </row>
    <row r="6" spans="1:21" ht="13.5" customHeight="1" x14ac:dyDescent="0.3">
      <c r="A6" s="54" t="s">
        <v>27</v>
      </c>
      <c r="B6" s="54"/>
      <c r="C6" s="54"/>
      <c r="D6" s="54"/>
      <c r="E6" s="54"/>
      <c r="F6" s="54"/>
      <c r="I6"/>
      <c r="J6"/>
      <c r="K6"/>
      <c r="L6"/>
      <c r="M6"/>
      <c r="N6"/>
      <c r="O6"/>
      <c r="P6"/>
      <c r="Q6"/>
      <c r="R6"/>
      <c r="S6"/>
      <c r="T6"/>
      <c r="U6"/>
    </row>
    <row r="7" spans="1:21" s="11" customFormat="1" ht="17.25" x14ac:dyDescent="0.3">
      <c r="A7" s="52" t="s">
        <v>11</v>
      </c>
      <c r="B7" s="52"/>
      <c r="C7" s="52"/>
      <c r="D7" s="52"/>
      <c r="E7" s="52"/>
      <c r="F7" s="52"/>
    </row>
    <row r="8" spans="1:21" x14ac:dyDescent="0.2">
      <c r="I8"/>
      <c r="J8"/>
      <c r="K8"/>
      <c r="L8"/>
      <c r="M8"/>
      <c r="N8"/>
      <c r="O8"/>
      <c r="P8"/>
      <c r="Q8"/>
      <c r="R8"/>
      <c r="S8"/>
      <c r="T8"/>
      <c r="U8"/>
    </row>
    <row r="9" spans="1:21" ht="18" customHeight="1" x14ac:dyDescent="0.25">
      <c r="A9" s="50" t="s">
        <v>8</v>
      </c>
      <c r="B9" s="51" t="s">
        <v>2</v>
      </c>
      <c r="C9" s="51"/>
      <c r="D9" s="51"/>
      <c r="E9" s="51"/>
      <c r="F9" s="50" t="s">
        <v>1</v>
      </c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30" x14ac:dyDescent="0.2">
      <c r="A10" s="50"/>
      <c r="B10" s="33" t="s">
        <v>7</v>
      </c>
      <c r="C10" s="33" t="s">
        <v>14</v>
      </c>
      <c r="D10" s="33" t="s">
        <v>9</v>
      </c>
      <c r="E10" s="33" t="s">
        <v>10</v>
      </c>
      <c r="F10" s="5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8.25" customHeight="1" x14ac:dyDescent="0.2">
      <c r="A11" s="1"/>
      <c r="B11" s="1"/>
      <c r="C11" s="1"/>
      <c r="D11" s="1"/>
      <c r="E11" s="1"/>
      <c r="F11" s="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15" x14ac:dyDescent="0.25">
      <c r="A12" s="34">
        <v>1995</v>
      </c>
      <c r="B12" s="35">
        <v>367</v>
      </c>
      <c r="C12" s="35">
        <v>52.48</v>
      </c>
      <c r="D12" s="35">
        <v>186.26</v>
      </c>
      <c r="E12" s="36">
        <v>0.252</v>
      </c>
      <c r="F12" s="35">
        <f>SUM(B12:E12)</f>
        <v>605.99199999999996</v>
      </c>
      <c r="O12"/>
      <c r="P12"/>
      <c r="Q12"/>
      <c r="R12"/>
      <c r="S12"/>
      <c r="T12"/>
      <c r="U12"/>
    </row>
    <row r="13" spans="1:21" ht="15" x14ac:dyDescent="0.25">
      <c r="A13" s="12" t="s">
        <v>0</v>
      </c>
      <c r="B13" s="6">
        <f>(B12/F12)*100</f>
        <v>60.561855602054159</v>
      </c>
      <c r="C13" s="6">
        <f>(C12/F12)*100</f>
        <v>8.6601803324136295</v>
      </c>
      <c r="D13" s="6">
        <f>(D12/F12)*100</f>
        <v>30.736379358143338</v>
      </c>
      <c r="E13" s="6">
        <f>(E12/F12)*100</f>
        <v>4.1584707388876423E-2</v>
      </c>
      <c r="F13" s="5">
        <f t="shared" ref="F13:F38" si="0">SUM(B13:E13)</f>
        <v>100</v>
      </c>
      <c r="O13"/>
      <c r="P13"/>
      <c r="Q13"/>
      <c r="R13"/>
      <c r="S13"/>
      <c r="T13"/>
      <c r="U13"/>
    </row>
    <row r="14" spans="1:21" ht="15" x14ac:dyDescent="0.25">
      <c r="A14" s="34">
        <v>1996</v>
      </c>
      <c r="B14" s="35">
        <v>383</v>
      </c>
      <c r="C14" s="35">
        <v>58.831000000000003</v>
      </c>
      <c r="D14" s="35">
        <v>208.58099999999999</v>
      </c>
      <c r="E14" s="36">
        <v>0.28499999999999998</v>
      </c>
      <c r="F14" s="35">
        <f t="shared" si="0"/>
        <v>650.697</v>
      </c>
      <c r="O14"/>
      <c r="P14"/>
      <c r="Q14"/>
      <c r="R14"/>
      <c r="S14"/>
      <c r="T14"/>
      <c r="U14"/>
    </row>
    <row r="15" spans="1:21" ht="15" x14ac:dyDescent="0.25">
      <c r="A15" s="12" t="s">
        <v>0</v>
      </c>
      <c r="B15" s="6">
        <f>(B14/F14)*100</f>
        <v>58.859960934198256</v>
      </c>
      <c r="C15" s="6">
        <f>(C14/F14)*100</f>
        <v>9.0412280984851634</v>
      </c>
      <c r="D15" s="6">
        <f>(D14/F14)*100</f>
        <v>32.055011779676249</v>
      </c>
      <c r="E15" s="6">
        <f>(E14/F14)*100</f>
        <v>4.3799187640330292E-2</v>
      </c>
      <c r="F15" s="5">
        <f t="shared" si="0"/>
        <v>100</v>
      </c>
      <c r="O15"/>
      <c r="P15"/>
      <c r="Q15"/>
      <c r="R15"/>
      <c r="S15"/>
      <c r="T15"/>
      <c r="U15"/>
    </row>
    <row r="16" spans="1:21" ht="15" x14ac:dyDescent="0.25">
      <c r="A16" s="34">
        <v>1997</v>
      </c>
      <c r="B16" s="35">
        <v>332</v>
      </c>
      <c r="C16" s="35">
        <v>61.665999999999997</v>
      </c>
      <c r="D16" s="35">
        <v>219.65299999999999</v>
      </c>
      <c r="E16" s="36">
        <v>0.33500000000000002</v>
      </c>
      <c r="F16" s="35">
        <f t="shared" si="0"/>
        <v>613.654</v>
      </c>
      <c r="O16"/>
      <c r="P16"/>
      <c r="Q16"/>
      <c r="R16"/>
      <c r="S16"/>
      <c r="T16"/>
      <c r="U16"/>
    </row>
    <row r="17" spans="1:21" ht="15" x14ac:dyDescent="0.25">
      <c r="A17" s="12" t="s">
        <v>0</v>
      </c>
      <c r="B17" s="6">
        <f>(B16/F16)*100</f>
        <v>54.10214876787245</v>
      </c>
      <c r="C17" s="6">
        <f>(C16/F16)*100</f>
        <v>10.048985258794044</v>
      </c>
      <c r="D17" s="6">
        <f>(D16/F16)*100</f>
        <v>35.794274949727367</v>
      </c>
      <c r="E17" s="6">
        <f>(E16/F16)*100</f>
        <v>5.4591023606136366E-2</v>
      </c>
      <c r="F17" s="5">
        <f t="shared" si="0"/>
        <v>100</v>
      </c>
      <c r="O17"/>
      <c r="P17"/>
      <c r="Q17"/>
      <c r="R17"/>
      <c r="S17"/>
      <c r="T17"/>
      <c r="U17"/>
    </row>
    <row r="18" spans="1:21" ht="15" x14ac:dyDescent="0.25">
      <c r="A18" s="34">
        <v>1998</v>
      </c>
      <c r="B18" s="35">
        <v>381</v>
      </c>
      <c r="C18" s="35">
        <v>75.914000000000001</v>
      </c>
      <c r="D18" s="35">
        <v>237.38</v>
      </c>
      <c r="E18" s="36">
        <v>0.38800000000000001</v>
      </c>
      <c r="F18" s="35">
        <f t="shared" si="0"/>
        <v>694.68200000000002</v>
      </c>
      <c r="O18"/>
      <c r="P18"/>
      <c r="Q18"/>
      <c r="R18"/>
      <c r="S18"/>
      <c r="T18"/>
      <c r="U18"/>
    </row>
    <row r="19" spans="1:21" ht="15" x14ac:dyDescent="0.25">
      <c r="A19" s="12" t="s">
        <v>0</v>
      </c>
      <c r="B19" s="6">
        <f>(B18/F18)*100</f>
        <v>54.845238540799954</v>
      </c>
      <c r="C19" s="6">
        <f>(C18/F18)*100</f>
        <v>10.927877791565061</v>
      </c>
      <c r="D19" s="6">
        <f>(D18/F18)*100</f>
        <v>34.1710307737929</v>
      </c>
      <c r="E19" s="6">
        <f>(E18/F18)*100</f>
        <v>5.5852893842074508E-2</v>
      </c>
      <c r="F19" s="5">
        <f t="shared" si="0"/>
        <v>99.999999999999986</v>
      </c>
      <c r="O19"/>
      <c r="P19"/>
      <c r="Q19"/>
      <c r="R19"/>
      <c r="S19"/>
      <c r="T19"/>
      <c r="U19"/>
    </row>
    <row r="20" spans="1:21" ht="15" x14ac:dyDescent="0.25">
      <c r="A20" s="34">
        <v>1999</v>
      </c>
      <c r="B20" s="35">
        <v>394</v>
      </c>
      <c r="C20" s="35">
        <v>77.061999999999998</v>
      </c>
      <c r="D20" s="35">
        <v>231.44</v>
      </c>
      <c r="E20" s="36">
        <v>0.40699999999999997</v>
      </c>
      <c r="F20" s="35">
        <f t="shared" si="0"/>
        <v>702.90899999999999</v>
      </c>
      <c r="O20"/>
      <c r="P20"/>
      <c r="Q20"/>
      <c r="R20"/>
      <c r="S20"/>
      <c r="T20"/>
      <c r="U20"/>
    </row>
    <row r="21" spans="1:21" ht="15" x14ac:dyDescent="0.25">
      <c r="A21" s="12" t="s">
        <v>0</v>
      </c>
      <c r="B21" s="6">
        <f>(B20/F20)*100</f>
        <v>56.05277496802573</v>
      </c>
      <c r="C21" s="6">
        <f>(C20/F20)*100</f>
        <v>10.963296813670048</v>
      </c>
      <c r="D21" s="6">
        <f>(D20/F20)*100</f>
        <v>32.9260259862941</v>
      </c>
      <c r="E21" s="6">
        <f>(E20/F20)*100</f>
        <v>5.7902232010117953E-2</v>
      </c>
      <c r="F21" s="5">
        <f t="shared" si="0"/>
        <v>100</v>
      </c>
      <c r="O21"/>
      <c r="P21"/>
      <c r="Q21"/>
      <c r="R21"/>
      <c r="S21"/>
      <c r="T21"/>
      <c r="U21"/>
    </row>
    <row r="22" spans="1:21" ht="15" x14ac:dyDescent="0.25">
      <c r="A22" s="34">
        <v>2000</v>
      </c>
      <c r="B22" s="35">
        <v>413</v>
      </c>
      <c r="C22" s="35">
        <v>77.164000000000001</v>
      </c>
      <c r="D22" s="35">
        <v>244.25200000000001</v>
      </c>
      <c r="E22" s="36">
        <v>0.379</v>
      </c>
      <c r="F22" s="35">
        <f t="shared" si="0"/>
        <v>734.79499999999996</v>
      </c>
      <c r="O22"/>
      <c r="P22"/>
      <c r="Q22"/>
      <c r="R22"/>
      <c r="S22"/>
      <c r="T22"/>
      <c r="U22"/>
    </row>
    <row r="23" spans="1:21" ht="15" x14ac:dyDescent="0.25">
      <c r="A23" s="12" t="s">
        <v>0</v>
      </c>
      <c r="B23" s="6">
        <f>(B22/F22)*100</f>
        <v>56.20615273647752</v>
      </c>
      <c r="C23" s="6">
        <f>(C22/F22)*100</f>
        <v>10.501432372294314</v>
      </c>
      <c r="D23" s="6">
        <f>(D22/F22)*100</f>
        <v>33.240835879394936</v>
      </c>
      <c r="E23" s="6">
        <f>(E22/F22)*100</f>
        <v>5.1579011833232401E-2</v>
      </c>
      <c r="F23" s="5">
        <f t="shared" si="0"/>
        <v>100</v>
      </c>
      <c r="O23"/>
      <c r="P23"/>
      <c r="Q23"/>
      <c r="R23"/>
      <c r="S23"/>
      <c r="T23"/>
      <c r="U23"/>
    </row>
    <row r="24" spans="1:21" ht="15" x14ac:dyDescent="0.25">
      <c r="A24" s="34">
        <v>2001</v>
      </c>
      <c r="B24" s="35">
        <v>409</v>
      </c>
      <c r="C24" s="35">
        <v>76.182000000000002</v>
      </c>
      <c r="D24" s="35">
        <v>244.43100000000001</v>
      </c>
      <c r="E24" s="36">
        <v>0.35099999999999998</v>
      </c>
      <c r="F24" s="35">
        <f t="shared" si="0"/>
        <v>729.96400000000006</v>
      </c>
      <c r="O24"/>
      <c r="P24"/>
      <c r="Q24"/>
      <c r="R24"/>
      <c r="S24"/>
      <c r="T24"/>
      <c r="U24"/>
    </row>
    <row r="25" spans="1:21" ht="15" x14ac:dyDescent="0.25">
      <c r="A25" s="12" t="s">
        <v>0</v>
      </c>
      <c r="B25" s="6">
        <f>(B24/F24)*100</f>
        <v>56.030160391471348</v>
      </c>
      <c r="C25" s="6">
        <f>(C24/F24)*100</f>
        <v>10.436405082990394</v>
      </c>
      <c r="D25" s="6">
        <f>(D24/F24)*100</f>
        <v>33.4853499624639</v>
      </c>
      <c r="E25" s="6">
        <f>(E24/F24)*100</f>
        <v>4.8084563074343389E-2</v>
      </c>
      <c r="F25" s="5">
        <f t="shared" si="0"/>
        <v>99.999999999999986</v>
      </c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15" x14ac:dyDescent="0.25">
      <c r="A26" s="34">
        <v>2002</v>
      </c>
      <c r="B26" s="35">
        <v>411</v>
      </c>
      <c r="C26" s="35">
        <v>80.450999999999993</v>
      </c>
      <c r="D26" s="35">
        <v>253.04599999999999</v>
      </c>
      <c r="E26" s="36">
        <v>0.38900000000000001</v>
      </c>
      <c r="F26" s="35">
        <f>SUM(B26:E26)</f>
        <v>744.88600000000008</v>
      </c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15" x14ac:dyDescent="0.25">
      <c r="A27" s="12" t="s">
        <v>0</v>
      </c>
      <c r="B27" s="6">
        <f>(B26/F26)*100</f>
        <v>55.176228308761331</v>
      </c>
      <c r="C27" s="6">
        <f>(C26/F26)*100</f>
        <v>10.800444631796005</v>
      </c>
      <c r="D27" s="6">
        <f>(D26/F26)*100</f>
        <v>33.971104303208811</v>
      </c>
      <c r="E27" s="6">
        <f>(E26/F26)*100</f>
        <v>5.2222756233839804E-2</v>
      </c>
      <c r="F27" s="5">
        <f t="shared" si="0"/>
        <v>100</v>
      </c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15" x14ac:dyDescent="0.25">
      <c r="A28" s="34">
        <v>2003</v>
      </c>
      <c r="B28" s="35">
        <v>416</v>
      </c>
      <c r="C28" s="35">
        <v>85.168000000000006</v>
      </c>
      <c r="D28" s="35">
        <v>264.73899999999998</v>
      </c>
      <c r="E28" s="36">
        <v>0.41</v>
      </c>
      <c r="F28" s="35">
        <f t="shared" si="0"/>
        <v>766.31699999999989</v>
      </c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15" x14ac:dyDescent="0.25">
      <c r="A29" s="12" t="s">
        <v>0</v>
      </c>
      <c r="B29" s="6">
        <f>(B28/F28)*100</f>
        <v>54.285628532317574</v>
      </c>
      <c r="C29" s="6">
        <f>(C28/F28)*100</f>
        <v>11.113938487597173</v>
      </c>
      <c r="D29" s="6">
        <f>(D28/F28)*100</f>
        <v>34.546930317349087</v>
      </c>
      <c r="E29" s="6">
        <f>(E28/F28)*100</f>
        <v>5.3502662736178368E-2</v>
      </c>
      <c r="F29" s="5">
        <f>SUM(B29:E29)</f>
        <v>100</v>
      </c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15" x14ac:dyDescent="0.25">
      <c r="A30" s="34">
        <v>2004</v>
      </c>
      <c r="B30" s="35">
        <v>426</v>
      </c>
      <c r="C30" s="35">
        <v>88.096999999999994</v>
      </c>
      <c r="D30" s="35">
        <v>266.00799999999998</v>
      </c>
      <c r="E30" s="36">
        <v>0.46700000000000003</v>
      </c>
      <c r="F30" s="35">
        <f t="shared" si="0"/>
        <v>780.572</v>
      </c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15" x14ac:dyDescent="0.25">
      <c r="A31" s="12" t="s">
        <v>0</v>
      </c>
      <c r="B31" s="6">
        <f>(B30/F30)*100</f>
        <v>54.575362682750594</v>
      </c>
      <c r="C31" s="6">
        <f>(C30/F30)*100</f>
        <v>11.286210625028824</v>
      </c>
      <c r="D31" s="6">
        <f>(D30/F30)*100</f>
        <v>34.078598771157559</v>
      </c>
      <c r="E31" s="6">
        <f>(E30/F30)*100</f>
        <v>5.9827921063015335E-2</v>
      </c>
      <c r="F31" s="5">
        <f t="shared" si="0"/>
        <v>100</v>
      </c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15" x14ac:dyDescent="0.25">
      <c r="A32" s="34">
        <v>2005</v>
      </c>
      <c r="B32" s="35">
        <v>436</v>
      </c>
      <c r="C32" s="35">
        <v>89.813999999999993</v>
      </c>
      <c r="D32" s="35">
        <v>283.60399999999998</v>
      </c>
      <c r="E32" s="36">
        <v>0.52900000000000003</v>
      </c>
      <c r="F32" s="35">
        <f t="shared" si="0"/>
        <v>809.94699999999989</v>
      </c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15" x14ac:dyDescent="0.25">
      <c r="A33" s="12" t="s">
        <v>0</v>
      </c>
      <c r="B33" s="6">
        <f>(B32/F32)*100</f>
        <v>53.83068274837737</v>
      </c>
      <c r="C33" s="6">
        <f>(C32/F32)*100</f>
        <v>11.08887371642836</v>
      </c>
      <c r="D33" s="6">
        <f>(D32/F32)*100</f>
        <v>35.015130619657832</v>
      </c>
      <c r="E33" s="6">
        <f>(E32/F32)*100</f>
        <v>6.531291553644869E-2</v>
      </c>
      <c r="F33" s="5">
        <f t="shared" si="0"/>
        <v>100.00000000000003</v>
      </c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15" x14ac:dyDescent="0.25">
      <c r="A34" s="34">
        <v>2006</v>
      </c>
      <c r="B34" s="35">
        <v>445</v>
      </c>
      <c r="C34" s="35">
        <v>95.712999999999994</v>
      </c>
      <c r="D34" s="35">
        <v>287.43200000000002</v>
      </c>
      <c r="E34" s="36">
        <v>0.54400000000000004</v>
      </c>
      <c r="F34" s="35">
        <f t="shared" si="0"/>
        <v>828.68899999999996</v>
      </c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15" x14ac:dyDescent="0.25">
      <c r="A35" s="12" t="s">
        <v>0</v>
      </c>
      <c r="B35" s="6">
        <f>(B34/F34)*100</f>
        <v>53.699276809514792</v>
      </c>
      <c r="C35" s="6">
        <f>(C34/F34)*100</f>
        <v>11.549930070267616</v>
      </c>
      <c r="D35" s="6">
        <f>(D34/F34)*100</f>
        <v>34.68514726272462</v>
      </c>
      <c r="E35" s="6">
        <f>(E34/F34)*100</f>
        <v>6.5645857492979881E-2</v>
      </c>
      <c r="F35" s="5">
        <f t="shared" si="0"/>
        <v>100.00000000000001</v>
      </c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15" x14ac:dyDescent="0.25">
      <c r="A36" s="34">
        <v>2007</v>
      </c>
      <c r="B36" s="35">
        <v>474</v>
      </c>
      <c r="C36" s="35">
        <v>99.844999999999999</v>
      </c>
      <c r="D36" s="35">
        <v>272.93400000000003</v>
      </c>
      <c r="E36" s="36">
        <v>0.57199999999999995</v>
      </c>
      <c r="F36" s="35">
        <f t="shared" si="0"/>
        <v>847.351</v>
      </c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15" x14ac:dyDescent="0.25">
      <c r="A37" s="12" t="s">
        <v>0</v>
      </c>
      <c r="B37" s="6">
        <f>(B36/F36)*100</f>
        <v>55.939038249792596</v>
      </c>
      <c r="C37" s="6">
        <f>(C36/F36)*100</f>
        <v>11.783192561288061</v>
      </c>
      <c r="D37" s="6">
        <f>(D36/F36)*100</f>
        <v>32.210264695503994</v>
      </c>
      <c r="E37" s="6">
        <f>(E36/F36)*100</f>
        <v>6.7504493415361508E-2</v>
      </c>
      <c r="F37" s="5">
        <f>SUM(B37:E37)</f>
        <v>100.00000000000001</v>
      </c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15" x14ac:dyDescent="0.25">
      <c r="A38" s="34">
        <v>2008</v>
      </c>
      <c r="B38" s="35">
        <v>484</v>
      </c>
      <c r="C38" s="35">
        <v>99.691999999999993</v>
      </c>
      <c r="D38" s="35">
        <v>265.23700000000002</v>
      </c>
      <c r="E38" s="36">
        <v>0.52500000000000002</v>
      </c>
      <c r="F38" s="35">
        <f t="shared" si="0"/>
        <v>849.45400000000006</v>
      </c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15" x14ac:dyDescent="0.25">
      <c r="A39" s="12" t="s">
        <v>0</v>
      </c>
      <c r="B39" s="6">
        <f>(B38/F38)*100</f>
        <v>56.977776312784442</v>
      </c>
      <c r="C39" s="6">
        <f>(C38/F38)*100</f>
        <v>11.736009248293607</v>
      </c>
      <c r="D39" s="6">
        <f>(D38/F38)*100</f>
        <v>31.22441003279754</v>
      </c>
      <c r="E39" s="6">
        <f>(E38/F38)*100</f>
        <v>6.1804406124404618E-2</v>
      </c>
      <c r="F39" s="5">
        <f t="shared" ref="F39:F45" si="1">SUM(B39:E39)</f>
        <v>100</v>
      </c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15" x14ac:dyDescent="0.25">
      <c r="A40" s="34">
        <v>2009</v>
      </c>
      <c r="B40" s="35">
        <v>451</v>
      </c>
      <c r="C40" s="35">
        <v>90.320999999999998</v>
      </c>
      <c r="D40" s="35">
        <v>241.923</v>
      </c>
      <c r="E40" s="36">
        <v>0.46600000000000003</v>
      </c>
      <c r="F40" s="35">
        <f t="shared" si="1"/>
        <v>783.71</v>
      </c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15" x14ac:dyDescent="0.25">
      <c r="A41" s="12" t="s">
        <v>0</v>
      </c>
      <c r="B41" s="6">
        <f>(B40/F40)*100</f>
        <v>57.546796646718811</v>
      </c>
      <c r="C41" s="6">
        <f>(C40/F40)*100</f>
        <v>11.524798713809954</v>
      </c>
      <c r="D41" s="6">
        <f>(D40/F40)*100</f>
        <v>30.868943869543582</v>
      </c>
      <c r="E41" s="6">
        <f>(E40/F40)*100</f>
        <v>5.9460769927651813E-2</v>
      </c>
      <c r="F41" s="5">
        <f t="shared" si="1"/>
        <v>100</v>
      </c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15" x14ac:dyDescent="0.25">
      <c r="A42" s="34">
        <v>2010</v>
      </c>
      <c r="B42" s="35">
        <v>470</v>
      </c>
      <c r="C42" s="35">
        <v>104.56399999999999</v>
      </c>
      <c r="D42" s="35">
        <v>272.81099999999998</v>
      </c>
      <c r="E42" s="36">
        <v>0.57099999999999995</v>
      </c>
      <c r="F42" s="35">
        <f t="shared" si="1"/>
        <v>847.94600000000003</v>
      </c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15" x14ac:dyDescent="0.25">
      <c r="A43" s="12" t="s">
        <v>0</v>
      </c>
      <c r="B43" s="6">
        <f>(B42/F42)*100</f>
        <v>55.428057918782557</v>
      </c>
      <c r="C43" s="6">
        <f>(C42/F42)*100</f>
        <v>12.331445634509745</v>
      </c>
      <c r="D43" s="6">
        <f>(D42/F42)*100</f>
        <v>32.173157252938275</v>
      </c>
      <c r="E43" s="6">
        <f>(E42/F42)*100</f>
        <v>6.7339193769414551E-2</v>
      </c>
      <c r="F43" s="5">
        <f t="shared" si="1"/>
        <v>100</v>
      </c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15" x14ac:dyDescent="0.25">
      <c r="A44" s="34">
        <v>2011</v>
      </c>
      <c r="B44" s="35">
        <v>485.50200000000001</v>
      </c>
      <c r="C44" s="35">
        <v>108.43300000000001</v>
      </c>
      <c r="D44" s="35">
        <v>282.90199999999999</v>
      </c>
      <c r="E44" s="36">
        <v>0.56200000000000006</v>
      </c>
      <c r="F44" s="35">
        <f>SUM(B44:E44)</f>
        <v>877.399</v>
      </c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15" x14ac:dyDescent="0.25">
      <c r="A45" s="12" t="s">
        <v>0</v>
      </c>
      <c r="B45" s="6">
        <f>(B44/F44)*100</f>
        <v>55.334232202224989</v>
      </c>
      <c r="C45" s="6">
        <f>(C44/F44)*100</f>
        <v>12.358459492203663</v>
      </c>
      <c r="D45" s="6">
        <f>(D44/F44)*100</f>
        <v>32.243255349048724</v>
      </c>
      <c r="E45" s="6">
        <f>(E44/F44)*100</f>
        <v>6.4052956522631099E-2</v>
      </c>
      <c r="F45" s="5">
        <f t="shared" si="1"/>
        <v>100</v>
      </c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15" x14ac:dyDescent="0.25">
      <c r="A46" s="34">
        <v>2012</v>
      </c>
      <c r="B46" s="35">
        <v>498.14699999999999</v>
      </c>
      <c r="C46" s="35">
        <v>111.607</v>
      </c>
      <c r="D46" s="35">
        <v>283.46199999999999</v>
      </c>
      <c r="E46" s="36">
        <v>0.55900000000000005</v>
      </c>
      <c r="F46" s="35">
        <f>SUM(B46:E46)</f>
        <v>893.77499999999998</v>
      </c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15" x14ac:dyDescent="0.25">
      <c r="A47" s="12" t="s">
        <v>0</v>
      </c>
      <c r="B47" s="6">
        <f>(B46/F46)*100</f>
        <v>55.735168247042047</v>
      </c>
      <c r="C47" s="6">
        <f>(C46/F46)*100</f>
        <v>12.487147212665379</v>
      </c>
      <c r="D47" s="6">
        <f>(D46/F46)*100</f>
        <v>31.715140835221391</v>
      </c>
      <c r="E47" s="6">
        <f>(E46/F46)*100</f>
        <v>6.2543705071186825E-2</v>
      </c>
      <c r="F47" s="5">
        <f t="shared" ref="F47" si="2">SUM(B47:E47)</f>
        <v>100.00000000000001</v>
      </c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15" x14ac:dyDescent="0.25">
      <c r="A48" s="34">
        <v>2013</v>
      </c>
      <c r="B48" s="35">
        <v>502.15</v>
      </c>
      <c r="C48" s="35">
        <v>111.93300000000001</v>
      </c>
      <c r="D48" s="35">
        <v>288.69600000000003</v>
      </c>
      <c r="E48" s="36">
        <v>0.58199999999999996</v>
      </c>
      <c r="F48" s="35">
        <f>SUM(B48:E48)</f>
        <v>903.36099999999999</v>
      </c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15" x14ac:dyDescent="0.25">
      <c r="A49" s="12" t="s">
        <v>0</v>
      </c>
      <c r="B49" s="6">
        <f>(B48/F48)*100</f>
        <v>55.586858409871574</v>
      </c>
      <c r="C49" s="6">
        <f>(C48/F48)*100</f>
        <v>12.390727516463519</v>
      </c>
      <c r="D49" s="6">
        <f>(D48/F48)*100</f>
        <v>31.957988002581473</v>
      </c>
      <c r="E49" s="6">
        <f>(E48/F48)*100</f>
        <v>6.4426071083431763E-2</v>
      </c>
      <c r="F49" s="5">
        <f t="shared" ref="F49" si="3">SUM(B49:E49)</f>
        <v>100</v>
      </c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15" x14ac:dyDescent="0.25">
      <c r="A50" s="34">
        <v>2014</v>
      </c>
      <c r="B50" s="35">
        <v>511.34</v>
      </c>
      <c r="C50" s="35">
        <v>116.93600000000001</v>
      </c>
      <c r="D50" s="35">
        <v>286.76100000000002</v>
      </c>
      <c r="E50" s="36">
        <v>0.61799999999999999</v>
      </c>
      <c r="F50" s="35">
        <f>SUM(B50:E50)</f>
        <v>915.65500000000009</v>
      </c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15" x14ac:dyDescent="0.25">
      <c r="A51" s="12" t="s">
        <v>0</v>
      </c>
      <c r="B51" s="6">
        <f>(B50/F50)*100</f>
        <v>55.84417711911145</v>
      </c>
      <c r="C51" s="6">
        <f>(C50/F50)*100</f>
        <v>12.770748808230174</v>
      </c>
      <c r="D51" s="6">
        <f>(D50/F50)*100</f>
        <v>31.317581403476204</v>
      </c>
      <c r="E51" s="6">
        <f>(E50/F50)*100</f>
        <v>6.7492669182170131E-2</v>
      </c>
      <c r="F51" s="5">
        <f t="shared" ref="F51" si="4">SUM(B51:E51)</f>
        <v>100</v>
      </c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15" x14ac:dyDescent="0.25">
      <c r="A52" s="34">
        <v>2015</v>
      </c>
      <c r="B52" s="35">
        <v>522.99</v>
      </c>
      <c r="C52" s="35">
        <v>119.646</v>
      </c>
      <c r="D52" s="35">
        <v>292.64600000000002</v>
      </c>
      <c r="E52" s="36">
        <v>0.65500000000000003</v>
      </c>
      <c r="F52" s="35">
        <f>SUM(B52:E52)</f>
        <v>935.9369999999999</v>
      </c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15" x14ac:dyDescent="0.25">
      <c r="A53" s="12" t="s">
        <v>0</v>
      </c>
      <c r="B53" s="6">
        <f>(B52/F52)*100</f>
        <v>55.878761070456676</v>
      </c>
      <c r="C53" s="6">
        <f>(C52/F52)*100</f>
        <v>12.783552739126675</v>
      </c>
      <c r="D53" s="6">
        <f>(D52/F52)*100</f>
        <v>31.267702847520724</v>
      </c>
      <c r="E53" s="6">
        <f>(E52/F52)*100</f>
        <v>6.9983342895942796E-2</v>
      </c>
      <c r="F53" s="5">
        <f t="shared" ref="F53" si="5">SUM(B53:E53)</f>
        <v>100.00000000000001</v>
      </c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15" x14ac:dyDescent="0.25">
      <c r="A54" s="34">
        <v>2016</v>
      </c>
      <c r="B54" s="35">
        <v>535.548</v>
      </c>
      <c r="C54" s="35">
        <v>121.968</v>
      </c>
      <c r="D54" s="35">
        <v>297.19900000000001</v>
      </c>
      <c r="E54" s="36">
        <v>0.68500000000000005</v>
      </c>
      <c r="F54" s="35">
        <f>SUM(B54:E54)</f>
        <v>955.39999999999986</v>
      </c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15" x14ac:dyDescent="0.25">
      <c r="A55" s="12" t="s">
        <v>0</v>
      </c>
      <c r="B55" s="6">
        <f>(B54/F54)*100</f>
        <v>56.054846137743361</v>
      </c>
      <c r="C55" s="6">
        <f>(C54/F54)*100</f>
        <v>12.766171237178147</v>
      </c>
      <c r="D55" s="6">
        <f>(D54/F54)*100</f>
        <v>31.107284906845305</v>
      </c>
      <c r="E55" s="6">
        <f>(E54/F54)*100</f>
        <v>7.1697718233200772E-2</v>
      </c>
      <c r="F55" s="5">
        <f t="shared" ref="F55" si="6">SUM(B55:E55)</f>
        <v>100.00000000000001</v>
      </c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15" x14ac:dyDescent="0.25">
      <c r="A56" s="34">
        <v>2017</v>
      </c>
      <c r="B56" s="35">
        <v>546.58799999999997</v>
      </c>
      <c r="C56" s="35">
        <v>126.875</v>
      </c>
      <c r="D56" s="35">
        <v>308.089</v>
      </c>
      <c r="E56" s="36">
        <v>0.74</v>
      </c>
      <c r="F56" s="35">
        <f>SUM(B56:E56)</f>
        <v>982.29199999999992</v>
      </c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15" x14ac:dyDescent="0.25">
      <c r="A57" s="12" t="s">
        <v>0</v>
      </c>
      <c r="B57" s="6">
        <f>(B56/F56)*100</f>
        <v>55.64414654705525</v>
      </c>
      <c r="C57" s="6">
        <f>(C56/F56)*100</f>
        <v>12.916220431399219</v>
      </c>
      <c r="D57" s="6">
        <f>(D56/F56)*100</f>
        <v>31.36429900681264</v>
      </c>
      <c r="E57" s="6">
        <f>(E56/F56)*100</f>
        <v>7.5334014732890017E-2</v>
      </c>
      <c r="F57" s="5">
        <f t="shared" ref="F57" si="7">SUM(B57:E57)</f>
        <v>100</v>
      </c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15" x14ac:dyDescent="0.25">
      <c r="A58" s="34">
        <v>2018</v>
      </c>
      <c r="B58" s="35">
        <v>556.41099999999994</v>
      </c>
      <c r="C58" s="35">
        <v>128.03800000000001</v>
      </c>
      <c r="D58" s="35">
        <v>317.01299999999998</v>
      </c>
      <c r="E58" s="36">
        <v>0.83</v>
      </c>
      <c r="F58" s="35">
        <f>SUM(B58:E58)</f>
        <v>1002.292</v>
      </c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15" x14ac:dyDescent="0.25">
      <c r="A59" s="12" t="s">
        <v>0</v>
      </c>
      <c r="B59" s="6">
        <f>(B58/F58)*100</f>
        <v>55.513862227773934</v>
      </c>
      <c r="C59" s="6">
        <f>(C58/F58)*100</f>
        <v>12.774520798330228</v>
      </c>
      <c r="D59" s="6">
        <f>(D58/F58)*100</f>
        <v>31.628806774871993</v>
      </c>
      <c r="E59" s="6">
        <f>(E58/F58)*100</f>
        <v>8.281019902383735E-2</v>
      </c>
      <c r="F59" s="5">
        <f t="shared" ref="F59" si="8">SUM(B59:E59)</f>
        <v>99.999999999999986</v>
      </c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15" x14ac:dyDescent="0.25">
      <c r="A60" s="34">
        <v>2019</v>
      </c>
      <c r="B60" s="35">
        <v>552.31799999999998</v>
      </c>
      <c r="C60" s="35">
        <v>125.185</v>
      </c>
      <c r="D60" s="35">
        <v>302.93099999999998</v>
      </c>
      <c r="E60" s="36">
        <v>0.77400000000000002</v>
      </c>
      <c r="F60" s="35">
        <f>SUM(B60:E60)</f>
        <v>981.20799999999997</v>
      </c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15" x14ac:dyDescent="0.25">
      <c r="A61" s="12" t="s">
        <v>0</v>
      </c>
      <c r="B61" s="6">
        <f>(B60/F60)*100</f>
        <v>56.28959405141417</v>
      </c>
      <c r="C61" s="6">
        <f>(C60/F60)*100</f>
        <v>12.758253092106871</v>
      </c>
      <c r="D61" s="6">
        <f>(D60/F60)*100</f>
        <v>30.873270499221366</v>
      </c>
      <c r="E61" s="6">
        <f>(E60/F60)*100</f>
        <v>7.8882357257584537E-2</v>
      </c>
      <c r="F61" s="5">
        <f t="shared" ref="F61" si="9">SUM(B61:E61)</f>
        <v>99.999999999999986</v>
      </c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15" x14ac:dyDescent="0.25">
      <c r="A62" s="34">
        <v>2020</v>
      </c>
      <c r="B62" s="45">
        <v>512.726</v>
      </c>
      <c r="C62" s="45">
        <v>120.4</v>
      </c>
      <c r="D62" s="45">
        <v>266.7</v>
      </c>
      <c r="E62" s="36">
        <v>0.64100000000000001</v>
      </c>
      <c r="F62" s="35">
        <f>SUM(B62:E62)</f>
        <v>900.46699999999998</v>
      </c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15" x14ac:dyDescent="0.25">
      <c r="A63" s="12" t="s">
        <v>0</v>
      </c>
      <c r="B63" s="6">
        <f>(B62/F62)*100</f>
        <v>56.940010017024498</v>
      </c>
      <c r="C63" s="6">
        <f>(C62/F62)*100</f>
        <v>13.370839797571705</v>
      </c>
      <c r="D63" s="6">
        <f>(D62/F62)*100</f>
        <v>29.617964900434995</v>
      </c>
      <c r="E63" s="6">
        <f>(E62/F62)*100</f>
        <v>7.1185284968799528E-2</v>
      </c>
      <c r="F63" s="5">
        <f t="shared" ref="F63" si="10">SUM(B63:E63)</f>
        <v>100</v>
      </c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15" x14ac:dyDescent="0.25">
      <c r="A64" s="34">
        <v>2021</v>
      </c>
      <c r="B64" s="45">
        <v>534.46900000000005</v>
      </c>
      <c r="C64" s="45">
        <v>129.88948600000001</v>
      </c>
      <c r="D64" s="45">
        <v>286.60000000000002</v>
      </c>
      <c r="E64" s="36">
        <v>0.7</v>
      </c>
      <c r="F64" s="35">
        <f>SUM(B64:E64)</f>
        <v>951.65848600000015</v>
      </c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6" customFormat="1" ht="15" x14ac:dyDescent="0.25">
      <c r="A65" s="12" t="s">
        <v>0</v>
      </c>
      <c r="B65" s="6">
        <f>(B64/F64)*100</f>
        <v>56.161848800032658</v>
      </c>
      <c r="C65" s="6">
        <v>13.6</v>
      </c>
      <c r="D65" s="6">
        <f>(D64/F64)*100</f>
        <v>30.115845570256383</v>
      </c>
      <c r="E65" s="6">
        <f>(E64/F64)*100</f>
        <v>7.3555798671247272E-2</v>
      </c>
      <c r="F65" s="5">
        <f t="shared" ref="F65" si="11">SUM(B65:E65)</f>
        <v>99.951250168960286</v>
      </c>
    </row>
    <row r="66" spans="1:6" customFormat="1" ht="15" x14ac:dyDescent="0.25">
      <c r="A66" s="34">
        <v>2022</v>
      </c>
      <c r="B66" s="45">
        <v>548.15899999999999</v>
      </c>
      <c r="C66" s="45">
        <v>128.5</v>
      </c>
      <c r="D66" s="45">
        <v>287.5</v>
      </c>
      <c r="E66" s="36">
        <v>1.1000000000000001</v>
      </c>
      <c r="F66" s="35">
        <f>SUM(B66:E66)</f>
        <v>965.25900000000001</v>
      </c>
    </row>
    <row r="67" spans="1:6" customFormat="1" ht="15" x14ac:dyDescent="0.25">
      <c r="A67" s="12" t="s">
        <v>0</v>
      </c>
      <c r="B67" s="6">
        <f>(B66/F66)*100</f>
        <v>56.788799690031375</v>
      </c>
      <c r="C67" s="6">
        <f>(C66/F66)*100</f>
        <v>13.312489186840009</v>
      </c>
      <c r="D67" s="6">
        <f>(D66/F66)*100</f>
        <v>29.784752071723751</v>
      </c>
      <c r="E67" s="6">
        <f>(E66/F66)*100</f>
        <v>0.11395905140485611</v>
      </c>
      <c r="F67" s="5">
        <f t="shared" ref="F67" si="12">SUM(B67:E67)</f>
        <v>100</v>
      </c>
    </row>
    <row r="68" spans="1:6" customFormat="1" ht="15" x14ac:dyDescent="0.25">
      <c r="A68" s="34">
        <v>2023</v>
      </c>
      <c r="B68" s="45">
        <v>565.72699999999998</v>
      </c>
      <c r="C68" s="45">
        <v>131.5</v>
      </c>
      <c r="D68" s="45">
        <v>294.10000000000002</v>
      </c>
      <c r="E68" s="36">
        <v>1.2</v>
      </c>
      <c r="F68" s="35">
        <f>SUM(B68:E68)</f>
        <v>992.52700000000004</v>
      </c>
    </row>
    <row r="69" spans="1:6" customFormat="1" ht="15" x14ac:dyDescent="0.25">
      <c r="A69" s="12" t="s">
        <v>0</v>
      </c>
      <c r="B69" s="6">
        <f>(B68/F68)*100</f>
        <v>56.998650918312542</v>
      </c>
      <c r="C69" s="6">
        <v>13.3</v>
      </c>
      <c r="D69" s="6">
        <f>(D68/F68)*100</f>
        <v>29.631435719129051</v>
      </c>
      <c r="E69" s="6">
        <f>(E68/F68)*100</f>
        <v>0.12090351194476322</v>
      </c>
      <c r="F69" s="5">
        <f t="shared" ref="F69" si="13">SUM(B69:E69)</f>
        <v>100.05099014938637</v>
      </c>
    </row>
    <row r="70" spans="1:6" customFormat="1" ht="15" x14ac:dyDescent="0.25">
      <c r="A70" s="34">
        <v>2024</v>
      </c>
      <c r="B70" s="45">
        <v>572.02800000000002</v>
      </c>
      <c r="C70" s="45">
        <v>135.69999999999999</v>
      </c>
      <c r="D70" s="45">
        <v>272.60000000000002</v>
      </c>
      <c r="E70" s="36">
        <v>1.3</v>
      </c>
      <c r="F70" s="35">
        <f>SUM(B70:E70)</f>
        <v>981.62800000000004</v>
      </c>
    </row>
    <row r="71" spans="1:6" customFormat="1" ht="15" x14ac:dyDescent="0.25">
      <c r="A71" s="12" t="s">
        <v>0</v>
      </c>
      <c r="B71" s="6">
        <f>(B70/F70)*100</f>
        <v>58.273398884302409</v>
      </c>
      <c r="C71" s="6">
        <f>(C70/F70)*100</f>
        <v>13.82397405126993</v>
      </c>
      <c r="D71" s="6">
        <f>(D70/F70)*100</f>
        <v>27.770194004246008</v>
      </c>
      <c r="E71" s="6">
        <f>(E70/F70)*100</f>
        <v>0.1324330601816574</v>
      </c>
      <c r="F71" s="5">
        <f t="shared" ref="F71:F73" si="14">SUM(B71:E71)</f>
        <v>100</v>
      </c>
    </row>
    <row r="72" spans="1:6" customFormat="1" ht="15" x14ac:dyDescent="0.25">
      <c r="A72" s="34">
        <v>2025</v>
      </c>
      <c r="B72" s="45">
        <v>577.31500000000005</v>
      </c>
      <c r="C72" s="45">
        <v>128.9</v>
      </c>
      <c r="D72" s="45">
        <v>248.6</v>
      </c>
      <c r="E72" s="36">
        <v>1.2</v>
      </c>
      <c r="F72" s="58">
        <f t="shared" si="14"/>
        <v>956.0150000000001</v>
      </c>
    </row>
    <row r="73" spans="1:6" customFormat="1" ht="15" x14ac:dyDescent="0.25">
      <c r="A73" s="12" t="s">
        <v>0</v>
      </c>
      <c r="B73" s="6">
        <f>(B72/F72)*100</f>
        <v>60.387650821378323</v>
      </c>
      <c r="C73" s="6">
        <f>(C72/F72)*100</f>
        <v>13.483052044162486</v>
      </c>
      <c r="D73" s="6">
        <f>(D72/F72)*100</f>
        <v>26.003776091379315</v>
      </c>
      <c r="E73" s="6">
        <f>(E72/F72)*100</f>
        <v>0.12552104307986797</v>
      </c>
      <c r="F73" s="5">
        <f t="shared" si="14"/>
        <v>99.999999999999986</v>
      </c>
    </row>
    <row r="74" spans="1:6" customFormat="1" x14ac:dyDescent="0.2"/>
    <row r="75" spans="1:6" customFormat="1" x14ac:dyDescent="0.2"/>
    <row r="76" spans="1:6" customFormat="1" x14ac:dyDescent="0.2"/>
    <row r="77" spans="1:6" customFormat="1" x14ac:dyDescent="0.2"/>
    <row r="78" spans="1:6" customFormat="1" x14ac:dyDescent="0.2"/>
    <row r="79" spans="1:6" customFormat="1" x14ac:dyDescent="0.2"/>
    <row r="80" spans="1:6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spans="9:21" x14ac:dyDescent="0.2">
      <c r="I369"/>
      <c r="J369"/>
      <c r="K369"/>
      <c r="L369"/>
      <c r="M369"/>
      <c r="N369"/>
      <c r="O369"/>
      <c r="P369"/>
      <c r="Q369"/>
      <c r="R369"/>
      <c r="S369"/>
      <c r="T369"/>
      <c r="U369"/>
    </row>
    <row r="370" spans="9:21" x14ac:dyDescent="0.2">
      <c r="I370"/>
      <c r="J370"/>
      <c r="K370"/>
      <c r="L370"/>
      <c r="M370"/>
      <c r="N370"/>
      <c r="O370"/>
      <c r="P370"/>
      <c r="Q370"/>
      <c r="R370"/>
      <c r="S370"/>
      <c r="T370"/>
      <c r="U370"/>
    </row>
    <row r="371" spans="9:21" x14ac:dyDescent="0.2">
      <c r="I371"/>
      <c r="J371"/>
      <c r="K371"/>
      <c r="L371"/>
      <c r="M371"/>
      <c r="N371"/>
      <c r="O371"/>
      <c r="P371"/>
      <c r="Q371"/>
      <c r="R371"/>
      <c r="S371"/>
      <c r="T371"/>
      <c r="U371"/>
    </row>
    <row r="372" spans="9:21" x14ac:dyDescent="0.2">
      <c r="I372"/>
      <c r="J372"/>
      <c r="K372"/>
      <c r="L372"/>
      <c r="M372"/>
      <c r="N372"/>
      <c r="O372"/>
      <c r="P372"/>
      <c r="Q372"/>
      <c r="R372"/>
      <c r="S372"/>
      <c r="T372"/>
      <c r="U372"/>
    </row>
    <row r="373" spans="9:21" x14ac:dyDescent="0.2">
      <c r="I373"/>
      <c r="J373"/>
      <c r="K373"/>
      <c r="L373"/>
      <c r="M373"/>
      <c r="N373"/>
      <c r="O373"/>
      <c r="P373"/>
      <c r="Q373"/>
      <c r="R373"/>
      <c r="S373"/>
      <c r="T373"/>
      <c r="U373"/>
    </row>
    <row r="374" spans="9:21" x14ac:dyDescent="0.2">
      <c r="I374"/>
      <c r="J374"/>
      <c r="K374"/>
      <c r="L374"/>
      <c r="M374"/>
      <c r="N374"/>
      <c r="O374"/>
      <c r="P374"/>
      <c r="Q374"/>
      <c r="R374"/>
      <c r="S374"/>
      <c r="T374"/>
      <c r="U374"/>
    </row>
    <row r="375" spans="9:21" x14ac:dyDescent="0.2">
      <c r="I375"/>
      <c r="J375"/>
      <c r="K375"/>
      <c r="L375"/>
      <c r="M375"/>
      <c r="N375"/>
      <c r="O375"/>
      <c r="P375"/>
      <c r="Q375"/>
      <c r="R375"/>
      <c r="S375"/>
      <c r="T375"/>
      <c r="U375"/>
    </row>
    <row r="376" spans="9:21" x14ac:dyDescent="0.2">
      <c r="I376"/>
      <c r="J376"/>
      <c r="K376"/>
      <c r="L376"/>
      <c r="M376"/>
      <c r="N376"/>
      <c r="O376"/>
      <c r="P376"/>
      <c r="Q376"/>
      <c r="R376"/>
      <c r="S376"/>
      <c r="T376"/>
      <c r="U376"/>
    </row>
    <row r="377" spans="9:21" x14ac:dyDescent="0.2">
      <c r="I377"/>
      <c r="J377"/>
      <c r="K377"/>
      <c r="L377"/>
      <c r="M377"/>
      <c r="N377"/>
      <c r="O377"/>
    </row>
    <row r="378" spans="9:21" x14ac:dyDescent="0.2">
      <c r="I378"/>
      <c r="J378"/>
      <c r="K378"/>
      <c r="L378"/>
      <c r="M378"/>
      <c r="N378"/>
      <c r="O378"/>
    </row>
    <row r="379" spans="9:21" x14ac:dyDescent="0.2">
      <c r="I379"/>
      <c r="J379"/>
      <c r="K379"/>
      <c r="L379"/>
      <c r="M379"/>
      <c r="N379"/>
      <c r="O379"/>
    </row>
    <row r="380" spans="9:21" x14ac:dyDescent="0.2">
      <c r="I380"/>
      <c r="J380"/>
      <c r="K380"/>
      <c r="L380"/>
      <c r="M380"/>
      <c r="N380"/>
      <c r="O380"/>
    </row>
    <row r="381" spans="9:21" x14ac:dyDescent="0.2">
      <c r="I381"/>
      <c r="J381"/>
      <c r="K381"/>
      <c r="L381"/>
      <c r="M381"/>
      <c r="N381"/>
      <c r="O381"/>
    </row>
    <row r="382" spans="9:21" x14ac:dyDescent="0.2">
      <c r="I382"/>
      <c r="J382"/>
      <c r="K382"/>
      <c r="L382"/>
      <c r="M382"/>
      <c r="N382"/>
      <c r="O382"/>
    </row>
    <row r="383" spans="9:21" x14ac:dyDescent="0.2">
      <c r="I383"/>
      <c r="J383"/>
      <c r="K383"/>
      <c r="L383"/>
      <c r="M383"/>
      <c r="N383"/>
      <c r="O383"/>
    </row>
    <row r="384" spans="9:21" x14ac:dyDescent="0.2">
      <c r="I384"/>
      <c r="J384"/>
      <c r="K384"/>
      <c r="L384"/>
      <c r="M384"/>
      <c r="N384"/>
      <c r="O384"/>
    </row>
    <row r="385" spans="9:15" x14ac:dyDescent="0.2">
      <c r="I385"/>
      <c r="J385"/>
      <c r="K385"/>
      <c r="L385"/>
      <c r="M385"/>
      <c r="N385"/>
      <c r="O385"/>
    </row>
    <row r="386" spans="9:15" x14ac:dyDescent="0.2">
      <c r="I386"/>
      <c r="J386"/>
      <c r="K386"/>
      <c r="L386"/>
      <c r="M386"/>
      <c r="N386"/>
      <c r="O386"/>
    </row>
    <row r="387" spans="9:15" x14ac:dyDescent="0.2">
      <c r="I387"/>
      <c r="J387"/>
      <c r="K387"/>
      <c r="L387"/>
      <c r="M387"/>
      <c r="N387"/>
      <c r="O387"/>
    </row>
    <row r="388" spans="9:15" x14ac:dyDescent="0.2">
      <c r="I388"/>
      <c r="J388"/>
      <c r="K388"/>
      <c r="L388"/>
      <c r="M388"/>
      <c r="N388"/>
      <c r="O388"/>
    </row>
    <row r="389" spans="9:15" x14ac:dyDescent="0.2">
      <c r="I389"/>
      <c r="J389"/>
      <c r="K389"/>
      <c r="L389"/>
      <c r="M389"/>
      <c r="N389"/>
      <c r="O389"/>
    </row>
    <row r="390" spans="9:15" x14ac:dyDescent="0.2">
      <c r="I390"/>
      <c r="J390"/>
      <c r="K390"/>
      <c r="L390"/>
      <c r="M390"/>
      <c r="N390"/>
      <c r="O390"/>
    </row>
    <row r="391" spans="9:15" x14ac:dyDescent="0.2">
      <c r="I391"/>
      <c r="J391"/>
      <c r="K391"/>
      <c r="L391"/>
      <c r="M391"/>
      <c r="N391"/>
      <c r="O391"/>
    </row>
    <row r="392" spans="9:15" x14ac:dyDescent="0.2">
      <c r="I392"/>
      <c r="J392"/>
      <c r="K392"/>
      <c r="L392"/>
      <c r="M392"/>
      <c r="N392"/>
      <c r="O392"/>
    </row>
    <row r="393" spans="9:15" x14ac:dyDescent="0.2">
      <c r="I393"/>
      <c r="J393"/>
      <c r="K393"/>
      <c r="L393"/>
      <c r="M393"/>
      <c r="N393"/>
      <c r="O393"/>
    </row>
    <row r="394" spans="9:15" x14ac:dyDescent="0.2">
      <c r="I394"/>
      <c r="J394"/>
      <c r="K394"/>
      <c r="L394"/>
      <c r="M394"/>
      <c r="N394"/>
      <c r="O394"/>
    </row>
    <row r="395" spans="9:15" x14ac:dyDescent="0.2">
      <c r="I395"/>
      <c r="J395"/>
      <c r="K395"/>
      <c r="L395"/>
      <c r="M395"/>
      <c r="N395"/>
      <c r="O395"/>
    </row>
    <row r="396" spans="9:15" x14ac:dyDescent="0.2">
      <c r="I396"/>
      <c r="J396"/>
      <c r="K396"/>
      <c r="L396"/>
      <c r="M396"/>
      <c r="N396"/>
      <c r="O396"/>
    </row>
    <row r="397" spans="9:15" x14ac:dyDescent="0.2">
      <c r="I397"/>
      <c r="J397"/>
      <c r="K397"/>
      <c r="L397"/>
      <c r="M397"/>
      <c r="N397"/>
      <c r="O397"/>
    </row>
    <row r="398" spans="9:15" x14ac:dyDescent="0.2">
      <c r="I398"/>
      <c r="J398"/>
      <c r="K398"/>
      <c r="L398"/>
      <c r="M398"/>
      <c r="N398"/>
      <c r="O398"/>
    </row>
    <row r="399" spans="9:15" x14ac:dyDescent="0.2">
      <c r="I399"/>
      <c r="J399"/>
      <c r="K399"/>
      <c r="L399"/>
      <c r="M399"/>
      <c r="N399"/>
      <c r="O399"/>
    </row>
    <row r="400" spans="9:15" x14ac:dyDescent="0.2">
      <c r="I400"/>
      <c r="J400"/>
      <c r="K400"/>
      <c r="L400"/>
      <c r="M400"/>
      <c r="N400"/>
      <c r="O400"/>
    </row>
    <row r="401" spans="9:15" x14ac:dyDescent="0.2">
      <c r="I401"/>
      <c r="J401"/>
      <c r="K401"/>
      <c r="L401"/>
      <c r="M401"/>
      <c r="N401"/>
      <c r="O401"/>
    </row>
    <row r="402" spans="9:15" x14ac:dyDescent="0.2">
      <c r="I402"/>
      <c r="J402"/>
      <c r="K402"/>
      <c r="L402"/>
      <c r="M402"/>
      <c r="N402"/>
      <c r="O402"/>
    </row>
    <row r="403" spans="9:15" x14ac:dyDescent="0.2">
      <c r="I403"/>
      <c r="J403"/>
      <c r="K403"/>
      <c r="L403"/>
      <c r="M403"/>
      <c r="N403"/>
      <c r="O403"/>
    </row>
    <row r="404" spans="9:15" x14ac:dyDescent="0.2">
      <c r="I404"/>
      <c r="J404"/>
      <c r="K404"/>
      <c r="L404"/>
      <c r="M404"/>
      <c r="N404"/>
      <c r="O404"/>
    </row>
    <row r="405" spans="9:15" x14ac:dyDescent="0.2">
      <c r="I405"/>
      <c r="J405"/>
      <c r="K405"/>
      <c r="L405"/>
      <c r="M405"/>
      <c r="N405"/>
      <c r="O405"/>
    </row>
    <row r="406" spans="9:15" x14ac:dyDescent="0.2">
      <c r="I406"/>
      <c r="J406"/>
      <c r="K406"/>
      <c r="L406"/>
      <c r="M406"/>
      <c r="N406"/>
      <c r="O406"/>
    </row>
    <row r="407" spans="9:15" x14ac:dyDescent="0.2">
      <c r="I407"/>
      <c r="J407"/>
      <c r="K407"/>
      <c r="L407"/>
      <c r="M407"/>
      <c r="N407"/>
      <c r="O407"/>
    </row>
    <row r="408" spans="9:15" x14ac:dyDescent="0.2">
      <c r="I408"/>
      <c r="J408"/>
      <c r="K408"/>
      <c r="L408"/>
      <c r="M408"/>
      <c r="N408"/>
      <c r="O408"/>
    </row>
    <row r="409" spans="9:15" x14ac:dyDescent="0.2">
      <c r="I409"/>
      <c r="J409"/>
      <c r="K409"/>
      <c r="L409"/>
      <c r="M409"/>
      <c r="N409"/>
      <c r="O409"/>
    </row>
    <row r="410" spans="9:15" x14ac:dyDescent="0.2">
      <c r="I410"/>
      <c r="J410"/>
      <c r="K410"/>
      <c r="L410"/>
      <c r="M410"/>
      <c r="N410"/>
      <c r="O410"/>
    </row>
    <row r="411" spans="9:15" x14ac:dyDescent="0.2">
      <c r="I411"/>
      <c r="J411"/>
      <c r="K411"/>
      <c r="L411"/>
      <c r="M411"/>
      <c r="N411"/>
      <c r="O411"/>
    </row>
    <row r="412" spans="9:15" x14ac:dyDescent="0.2">
      <c r="I412"/>
      <c r="J412"/>
      <c r="K412"/>
      <c r="L412"/>
      <c r="M412"/>
      <c r="N412"/>
      <c r="O412"/>
    </row>
    <row r="413" spans="9:15" x14ac:dyDescent="0.2">
      <c r="I413"/>
      <c r="J413"/>
      <c r="K413"/>
      <c r="L413"/>
      <c r="M413"/>
      <c r="N413"/>
      <c r="O413"/>
    </row>
    <row r="414" spans="9:15" x14ac:dyDescent="0.2">
      <c r="I414"/>
      <c r="J414"/>
      <c r="K414"/>
      <c r="L414"/>
      <c r="M414"/>
      <c r="N414"/>
      <c r="O414"/>
    </row>
    <row r="415" spans="9:15" x14ac:dyDescent="0.2">
      <c r="I415"/>
      <c r="J415"/>
      <c r="K415"/>
      <c r="L415"/>
      <c r="M415"/>
      <c r="N415"/>
      <c r="O415"/>
    </row>
    <row r="416" spans="9:15" x14ac:dyDescent="0.2">
      <c r="I416"/>
      <c r="J416"/>
      <c r="K416"/>
      <c r="L416"/>
      <c r="M416"/>
      <c r="N416"/>
      <c r="O416"/>
    </row>
    <row r="417" spans="9:15" x14ac:dyDescent="0.2">
      <c r="I417"/>
      <c r="J417"/>
      <c r="K417"/>
      <c r="L417"/>
      <c r="M417"/>
      <c r="N417"/>
      <c r="O417"/>
    </row>
    <row r="418" spans="9:15" x14ac:dyDescent="0.2">
      <c r="I418"/>
      <c r="J418"/>
      <c r="K418"/>
      <c r="L418"/>
      <c r="M418"/>
      <c r="N418"/>
      <c r="O418"/>
    </row>
    <row r="419" spans="9:15" x14ac:dyDescent="0.2">
      <c r="I419"/>
      <c r="J419"/>
      <c r="K419"/>
      <c r="L419"/>
      <c r="M419"/>
      <c r="N419"/>
      <c r="O419"/>
    </row>
    <row r="420" spans="9:15" x14ac:dyDescent="0.2">
      <c r="I420"/>
      <c r="J420"/>
      <c r="K420"/>
      <c r="L420"/>
      <c r="M420"/>
      <c r="N420"/>
      <c r="O420"/>
    </row>
    <row r="421" spans="9:15" x14ac:dyDescent="0.2">
      <c r="I421"/>
      <c r="J421"/>
      <c r="K421"/>
      <c r="L421"/>
      <c r="M421"/>
      <c r="N421"/>
      <c r="O421"/>
    </row>
    <row r="422" spans="9:15" x14ac:dyDescent="0.2">
      <c r="I422"/>
      <c r="J422"/>
      <c r="K422"/>
      <c r="L422"/>
      <c r="M422"/>
      <c r="N422"/>
      <c r="O422"/>
    </row>
    <row r="423" spans="9:15" x14ac:dyDescent="0.2">
      <c r="I423"/>
      <c r="J423"/>
      <c r="K423"/>
      <c r="L423"/>
      <c r="M423"/>
      <c r="N423"/>
      <c r="O423"/>
    </row>
    <row r="424" spans="9:15" x14ac:dyDescent="0.2">
      <c r="I424"/>
      <c r="J424"/>
      <c r="K424"/>
      <c r="L424"/>
      <c r="M424"/>
      <c r="N424"/>
      <c r="O424"/>
    </row>
    <row r="425" spans="9:15" x14ac:dyDescent="0.2">
      <c r="I425"/>
      <c r="J425"/>
      <c r="K425"/>
      <c r="L425"/>
      <c r="M425"/>
      <c r="N425"/>
      <c r="O425"/>
    </row>
    <row r="426" spans="9:15" x14ac:dyDescent="0.2">
      <c r="I426"/>
      <c r="J426"/>
      <c r="K426"/>
      <c r="L426"/>
      <c r="M426"/>
      <c r="N426"/>
      <c r="O426"/>
    </row>
    <row r="427" spans="9:15" x14ac:dyDescent="0.2">
      <c r="I427"/>
      <c r="J427"/>
      <c r="K427"/>
      <c r="L427"/>
      <c r="M427"/>
      <c r="N427"/>
      <c r="O427"/>
    </row>
    <row r="428" spans="9:15" x14ac:dyDescent="0.2">
      <c r="I428"/>
      <c r="J428"/>
      <c r="K428"/>
      <c r="L428"/>
      <c r="M428"/>
      <c r="N428"/>
      <c r="O428"/>
    </row>
    <row r="429" spans="9:15" x14ac:dyDescent="0.2">
      <c r="I429"/>
      <c r="J429"/>
      <c r="K429"/>
      <c r="L429"/>
      <c r="M429"/>
      <c r="N429"/>
      <c r="O429"/>
    </row>
    <row r="430" spans="9:15" x14ac:dyDescent="0.2">
      <c r="I430"/>
      <c r="J430"/>
      <c r="K430"/>
      <c r="L430"/>
      <c r="M430"/>
      <c r="N430"/>
      <c r="O430"/>
    </row>
    <row r="431" spans="9:15" x14ac:dyDescent="0.2">
      <c r="I431"/>
      <c r="J431"/>
      <c r="K431"/>
      <c r="L431"/>
      <c r="M431"/>
      <c r="N431"/>
      <c r="O431"/>
    </row>
    <row r="432" spans="9:15" x14ac:dyDescent="0.2">
      <c r="I432"/>
      <c r="J432"/>
      <c r="K432"/>
      <c r="L432"/>
      <c r="M432"/>
      <c r="N432"/>
      <c r="O432"/>
    </row>
    <row r="433" spans="9:15" x14ac:dyDescent="0.2">
      <c r="I433"/>
      <c r="J433"/>
      <c r="K433"/>
      <c r="L433"/>
      <c r="M433"/>
      <c r="N433"/>
      <c r="O433"/>
    </row>
    <row r="434" spans="9:15" x14ac:dyDescent="0.2">
      <c r="I434"/>
      <c r="J434"/>
      <c r="K434"/>
      <c r="L434"/>
      <c r="M434"/>
      <c r="N434"/>
      <c r="O434"/>
    </row>
    <row r="435" spans="9:15" x14ac:dyDescent="0.2">
      <c r="I435"/>
      <c r="J435"/>
      <c r="K435"/>
      <c r="L435"/>
      <c r="M435"/>
      <c r="N435"/>
      <c r="O435"/>
    </row>
    <row r="436" spans="9:15" x14ac:dyDescent="0.2">
      <c r="I436"/>
      <c r="J436"/>
      <c r="K436"/>
      <c r="L436"/>
      <c r="M436"/>
      <c r="N436"/>
      <c r="O436"/>
    </row>
    <row r="437" spans="9:15" x14ac:dyDescent="0.2">
      <c r="I437"/>
      <c r="J437"/>
      <c r="K437"/>
      <c r="L437"/>
      <c r="M437"/>
      <c r="N437"/>
      <c r="O437"/>
    </row>
    <row r="438" spans="9:15" x14ac:dyDescent="0.2">
      <c r="I438"/>
      <c r="J438"/>
      <c r="K438"/>
      <c r="L438"/>
      <c r="M438"/>
      <c r="N438"/>
      <c r="O438"/>
    </row>
    <row r="439" spans="9:15" x14ac:dyDescent="0.2">
      <c r="I439"/>
      <c r="J439"/>
      <c r="K439"/>
      <c r="L439"/>
      <c r="M439"/>
      <c r="N439"/>
      <c r="O439"/>
    </row>
    <row r="440" spans="9:15" x14ac:dyDescent="0.2">
      <c r="I440"/>
      <c r="J440"/>
      <c r="K440"/>
      <c r="L440"/>
      <c r="M440"/>
      <c r="N440"/>
      <c r="O440"/>
    </row>
  </sheetData>
  <mergeCells count="6">
    <mergeCell ref="A9:A10"/>
    <mergeCell ref="B9:E9"/>
    <mergeCell ref="F9:F10"/>
    <mergeCell ref="A7:F7"/>
    <mergeCell ref="A4:E4"/>
    <mergeCell ref="A6:F6"/>
  </mergeCells>
  <phoneticPr fontId="0" type="noConversion"/>
  <pageMargins left="0.75" right="0.75" top="1" bottom="1" header="0" footer="0"/>
  <pageSetup paperSize="9" orientation="portrait" r:id="rId1"/>
  <headerFooter alignWithMargins="0"/>
  <ignoredErrors>
    <ignoredError sqref="F12:F38 F40 F42 F44 F46 F48 F50 F56 F52 F54 F60 F58 F64 F62 F66 F68 F70 F7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9"/>
  <sheetViews>
    <sheetView zoomScaleNormal="100" workbookViewId="0">
      <selection activeCell="F76" sqref="F76"/>
    </sheetView>
  </sheetViews>
  <sheetFormatPr baseColWidth="10" defaultColWidth="11.42578125" defaultRowHeight="12.75" x14ac:dyDescent="0.2"/>
  <cols>
    <col min="1" max="1" width="11.42578125" style="3"/>
    <col min="2" max="2" width="15.7109375" style="2" customWidth="1"/>
    <col min="3" max="3" width="16.85546875" style="2" customWidth="1"/>
    <col min="4" max="4" width="14.85546875" style="2" customWidth="1"/>
    <col min="5" max="5" width="13.5703125" style="3" customWidth="1"/>
    <col min="6" max="6" width="15.28515625" style="2" customWidth="1"/>
    <col min="7" max="16384" width="11.42578125" style="3"/>
  </cols>
  <sheetData>
    <row r="1" spans="1:6" x14ac:dyDescent="0.2">
      <c r="B1" s="3"/>
      <c r="C1" s="3"/>
      <c r="D1" s="3"/>
      <c r="F1" s="3"/>
    </row>
    <row r="2" spans="1:6" ht="17.25" x14ac:dyDescent="0.3">
      <c r="A2" s="15" t="s">
        <v>19</v>
      </c>
      <c r="B2" s="16"/>
      <c r="C2" s="16"/>
      <c r="D2" s="3"/>
      <c r="F2" s="3"/>
    </row>
    <row r="3" spans="1:6" ht="15.75" x14ac:dyDescent="0.25">
      <c r="A3" s="10"/>
      <c r="B3" s="3"/>
      <c r="C3" s="3"/>
      <c r="D3" s="3"/>
      <c r="F3" s="3"/>
    </row>
    <row r="4" spans="1:6" ht="17.25" x14ac:dyDescent="0.3">
      <c r="A4" s="56" t="s">
        <v>27</v>
      </c>
      <c r="B4" s="56"/>
      <c r="C4" s="56"/>
      <c r="D4" s="56"/>
      <c r="E4" s="56"/>
      <c r="F4" s="56"/>
    </row>
    <row r="5" spans="1:6" ht="17.25" customHeight="1" x14ac:dyDescent="0.3">
      <c r="A5" s="56" t="s">
        <v>16</v>
      </c>
      <c r="B5" s="56"/>
      <c r="C5" s="56"/>
      <c r="D5" s="56"/>
      <c r="E5" s="56"/>
      <c r="F5" s="56"/>
    </row>
    <row r="6" spans="1:6" x14ac:dyDescent="0.2">
      <c r="B6" s="3"/>
      <c r="C6" s="3"/>
      <c r="D6" s="3"/>
      <c r="F6" s="3"/>
    </row>
    <row r="7" spans="1:6" ht="18" customHeight="1" x14ac:dyDescent="0.25">
      <c r="A7" s="50" t="s">
        <v>8</v>
      </c>
      <c r="B7" s="55" t="s">
        <v>2</v>
      </c>
      <c r="C7" s="55"/>
      <c r="D7" s="55"/>
      <c r="E7" s="55"/>
      <c r="F7" s="50" t="s">
        <v>1</v>
      </c>
    </row>
    <row r="8" spans="1:6" ht="39.75" customHeight="1" x14ac:dyDescent="0.2">
      <c r="A8" s="50"/>
      <c r="B8" s="33" t="s">
        <v>20</v>
      </c>
      <c r="C8" s="33" t="s">
        <v>14</v>
      </c>
      <c r="D8" s="33" t="s">
        <v>9</v>
      </c>
      <c r="E8" s="33" t="s">
        <v>10</v>
      </c>
      <c r="F8" s="50"/>
    </row>
    <row r="9" spans="1:6" ht="8.25" customHeight="1" x14ac:dyDescent="0.2">
      <c r="A9" s="22"/>
      <c r="B9" s="23"/>
      <c r="C9" s="23"/>
      <c r="D9" s="23"/>
      <c r="E9" s="22"/>
      <c r="F9" s="23"/>
    </row>
    <row r="10" spans="1:6" ht="15" x14ac:dyDescent="0.25">
      <c r="A10" s="37">
        <v>1995</v>
      </c>
      <c r="B10" s="38">
        <v>2691</v>
      </c>
      <c r="C10" s="38">
        <v>6.6779999999999999</v>
      </c>
      <c r="D10" s="38">
        <v>5.0984319999999999</v>
      </c>
      <c r="E10" s="38">
        <v>25.192</v>
      </c>
      <c r="F10" s="38">
        <f t="shared" ref="F10:F23" si="0">SUM(B10:E10)</f>
        <v>2727.9684319999997</v>
      </c>
    </row>
    <row r="11" spans="1:6" ht="15" x14ac:dyDescent="0.25">
      <c r="A11" s="13" t="s">
        <v>0</v>
      </c>
      <c r="B11" s="4">
        <f>(B10/F10)*100</f>
        <v>98.644836517668338</v>
      </c>
      <c r="C11" s="4">
        <f>(C10/F10)*100</f>
        <v>0.24479755416759166</v>
      </c>
      <c r="D11" s="4">
        <f>(D10/F10)*100</f>
        <v>0.18689483134018905</v>
      </c>
      <c r="E11" s="4">
        <f>(E10/F10)*100</f>
        <v>0.92347109682389472</v>
      </c>
      <c r="F11" s="17">
        <f t="shared" si="0"/>
        <v>100</v>
      </c>
    </row>
    <row r="12" spans="1:6" ht="15" x14ac:dyDescent="0.25">
      <c r="A12" s="37">
        <v>1996</v>
      </c>
      <c r="B12" s="38">
        <v>2750</v>
      </c>
      <c r="C12" s="38">
        <v>6.7270000000000003</v>
      </c>
      <c r="D12" s="38">
        <v>6.3936229999999998</v>
      </c>
      <c r="E12" s="38">
        <v>26.492999999999999</v>
      </c>
      <c r="F12" s="38">
        <f t="shared" si="0"/>
        <v>2789.6136229999997</v>
      </c>
    </row>
    <row r="13" spans="1:6" ht="15" x14ac:dyDescent="0.25">
      <c r="A13" s="13" t="s">
        <v>0</v>
      </c>
      <c r="B13" s="4">
        <f>(B12/F12)*100</f>
        <v>98.579960225552725</v>
      </c>
      <c r="C13" s="4">
        <f>(C12/F12)*100</f>
        <v>0.24114450634083387</v>
      </c>
      <c r="D13" s="4">
        <f>(D12/F12)*100</f>
        <v>0.22919385492261055</v>
      </c>
      <c r="E13" s="4">
        <f>(E12/F12)*100</f>
        <v>0.94970141318384294</v>
      </c>
      <c r="F13" s="17">
        <f t="shared" si="0"/>
        <v>100.00000000000001</v>
      </c>
    </row>
    <row r="14" spans="1:6" ht="15" x14ac:dyDescent="0.25">
      <c r="A14" s="37">
        <v>1997</v>
      </c>
      <c r="B14" s="38">
        <v>2658</v>
      </c>
      <c r="C14" s="38">
        <v>5.0919999999999996</v>
      </c>
      <c r="D14" s="38">
        <v>6.2278820000000001</v>
      </c>
      <c r="E14" s="38">
        <v>28.896000000000001</v>
      </c>
      <c r="F14" s="38">
        <f t="shared" si="0"/>
        <v>2698.2158820000004</v>
      </c>
    </row>
    <row r="15" spans="1:6" ht="15" x14ac:dyDescent="0.25">
      <c r="A15" s="13" t="s">
        <v>0</v>
      </c>
      <c r="B15" s="4">
        <f>(B14/F14)*100</f>
        <v>98.509538014794018</v>
      </c>
      <c r="C15" s="4">
        <f>(C14/F14)*100</f>
        <v>0.18871729404489507</v>
      </c>
      <c r="D15" s="4">
        <f>(D14/F14)*100</f>
        <v>0.23081481513568522</v>
      </c>
      <c r="E15" s="4">
        <f>(E14/F14)*100</f>
        <v>1.0709298760253905</v>
      </c>
      <c r="F15" s="17">
        <f t="shared" si="0"/>
        <v>99.999999999999986</v>
      </c>
    </row>
    <row r="16" spans="1:6" ht="15" x14ac:dyDescent="0.25">
      <c r="A16" s="37">
        <v>1998</v>
      </c>
      <c r="B16" s="38">
        <v>2536</v>
      </c>
      <c r="C16" s="38">
        <v>1.5760000000000001</v>
      </c>
      <c r="D16" s="38">
        <v>7.1791029999999996</v>
      </c>
      <c r="E16" s="38">
        <v>30.922000000000001</v>
      </c>
      <c r="F16" s="38">
        <f t="shared" si="0"/>
        <v>2575.677103</v>
      </c>
    </row>
    <row r="17" spans="1:6" ht="15" x14ac:dyDescent="0.25">
      <c r="A17" s="13" t="s">
        <v>0</v>
      </c>
      <c r="B17" s="4">
        <f>(B16/F16)*100</f>
        <v>98.459546697301988</v>
      </c>
      <c r="C17" s="4">
        <f>(C16/F16)*100</f>
        <v>6.1187794004317009E-2</v>
      </c>
      <c r="D17" s="4">
        <f>(D16/F16)*100</f>
        <v>0.27872682455569431</v>
      </c>
      <c r="E17" s="4">
        <f>(E16/F16)*100</f>
        <v>1.2005386841380017</v>
      </c>
      <c r="F17" s="17">
        <f t="shared" si="0"/>
        <v>99.999999999999986</v>
      </c>
    </row>
    <row r="18" spans="1:6" ht="15" x14ac:dyDescent="0.25">
      <c r="A18" s="37">
        <v>1999</v>
      </c>
      <c r="B18" s="38">
        <v>2580</v>
      </c>
      <c r="C18" s="38">
        <v>0.80100000000000005</v>
      </c>
      <c r="D18" s="38">
        <v>7.854317</v>
      </c>
      <c r="E18" s="38">
        <v>32.661999999999999</v>
      </c>
      <c r="F18" s="38">
        <f t="shared" si="0"/>
        <v>2621.3173169999995</v>
      </c>
    </row>
    <row r="19" spans="1:6" ht="15" x14ac:dyDescent="0.25">
      <c r="A19" s="13" t="s">
        <v>0</v>
      </c>
      <c r="B19" s="4">
        <f>(B18/F18)*100</f>
        <v>98.423795672044562</v>
      </c>
      <c r="C19" s="4">
        <f>(C18/F18)*100</f>
        <v>3.0557155167948716E-2</v>
      </c>
      <c r="D19" s="4">
        <f>(D18/F18)*100</f>
        <v>0.29963243858583954</v>
      </c>
      <c r="E19" s="4">
        <f>(E18/F18)*100</f>
        <v>1.2460147342016741</v>
      </c>
      <c r="F19" s="17">
        <f t="shared" si="0"/>
        <v>100.00000000000004</v>
      </c>
    </row>
    <row r="20" spans="1:6" ht="15" x14ac:dyDescent="0.25">
      <c r="A20" s="37">
        <v>2000</v>
      </c>
      <c r="B20" s="38">
        <v>2660</v>
      </c>
      <c r="C20" s="38">
        <v>0.33400000000000002</v>
      </c>
      <c r="D20" s="38">
        <v>7.4000170000000001</v>
      </c>
      <c r="E20" s="38">
        <v>33.973999999999997</v>
      </c>
      <c r="F20" s="38">
        <f t="shared" si="0"/>
        <v>2701.7080169999999</v>
      </c>
    </row>
    <row r="21" spans="1:6" ht="15" x14ac:dyDescent="0.25">
      <c r="A21" s="13" t="s">
        <v>0</v>
      </c>
      <c r="B21" s="4">
        <f>(B20/F20)*100</f>
        <v>98.456235213518255</v>
      </c>
      <c r="C21" s="4">
        <f>(C20/F20)*100</f>
        <v>1.2362549835080866E-2</v>
      </c>
      <c r="D21" s="4">
        <f>(D20/F20)*100</f>
        <v>0.27390143396091493</v>
      </c>
      <c r="E21" s="4">
        <f>(E20/F20)*100</f>
        <v>1.2575008026857404</v>
      </c>
      <c r="F21" s="17">
        <f t="shared" si="0"/>
        <v>99.999999999999986</v>
      </c>
    </row>
    <row r="22" spans="1:6" ht="15" x14ac:dyDescent="0.25">
      <c r="A22" s="37">
        <v>2001</v>
      </c>
      <c r="B22" s="38">
        <v>2713</v>
      </c>
      <c r="C22" s="38">
        <v>0.24199999999999999</v>
      </c>
      <c r="D22" s="38">
        <v>7.5066920000000001</v>
      </c>
      <c r="E22" s="38">
        <v>33.673000000000002</v>
      </c>
      <c r="F22" s="38">
        <f t="shared" si="0"/>
        <v>2754.4216919999999</v>
      </c>
    </row>
    <row r="23" spans="1:6" ht="15" x14ac:dyDescent="0.25">
      <c r="A23" s="13" t="s">
        <v>0</v>
      </c>
      <c r="B23" s="4">
        <f>(B22/F22)*100</f>
        <v>98.496174637300243</v>
      </c>
      <c r="C23" s="4">
        <f>(C22/F22)*100</f>
        <v>8.785873299751808E-3</v>
      </c>
      <c r="D23" s="4">
        <f>(D22/F22)*100</f>
        <v>0.27253241657958888</v>
      </c>
      <c r="E23" s="4">
        <f>(E22/F22)*100</f>
        <v>1.2225070728204244</v>
      </c>
      <c r="F23" s="17">
        <f t="shared" si="0"/>
        <v>100.00000000000001</v>
      </c>
    </row>
    <row r="24" spans="1:6" ht="15" x14ac:dyDescent="0.25">
      <c r="A24" s="37">
        <v>2002</v>
      </c>
      <c r="B24" s="38">
        <v>2740</v>
      </c>
      <c r="C24" s="38">
        <v>0.23699999999999999</v>
      </c>
      <c r="D24" s="38">
        <v>8.7152949999999993</v>
      </c>
      <c r="E24" s="38">
        <v>33.19</v>
      </c>
      <c r="F24" s="38">
        <f t="shared" ref="F24:F37" si="1">SUM(B24:E24)</f>
        <v>2782.1422950000001</v>
      </c>
    </row>
    <row r="25" spans="1:6" ht="15" x14ac:dyDescent="0.25">
      <c r="A25" s="13" t="s">
        <v>0</v>
      </c>
      <c r="B25" s="4">
        <f>(B24/F24)*100</f>
        <v>98.485257383285628</v>
      </c>
      <c r="C25" s="4">
        <f>(C24/F24)*100</f>
        <v>8.5186153284082817E-3</v>
      </c>
      <c r="D25" s="4">
        <f>(D24/F24)*100</f>
        <v>0.31325842016286948</v>
      </c>
      <c r="E25" s="4">
        <f>(E24/F24)*100</f>
        <v>1.1929655812230839</v>
      </c>
      <c r="F25" s="17">
        <f t="shared" ref="F25" si="2">SUM(B25:E25)</f>
        <v>99.999999999999986</v>
      </c>
    </row>
    <row r="26" spans="1:6" ht="15" x14ac:dyDescent="0.25">
      <c r="A26" s="37">
        <v>2003</v>
      </c>
      <c r="B26" s="38">
        <v>2780</v>
      </c>
      <c r="C26" s="38">
        <v>0.27</v>
      </c>
      <c r="D26" s="38">
        <v>9.8432180000000002</v>
      </c>
      <c r="E26" s="38">
        <v>35.286999999999999</v>
      </c>
      <c r="F26" s="38">
        <f t="shared" si="1"/>
        <v>2825.4002179999998</v>
      </c>
    </row>
    <row r="27" spans="1:6" ht="15" x14ac:dyDescent="0.25">
      <c r="A27" s="13" t="s">
        <v>0</v>
      </c>
      <c r="B27" s="4">
        <f>(B26/F26)*100</f>
        <v>98.393140281126719</v>
      </c>
      <c r="C27" s="4">
        <f>(C26/F26)*100</f>
        <v>9.5561683006849703E-3</v>
      </c>
      <c r="D27" s="4">
        <f>(D26/F26)*100</f>
        <v>0.34838314010493227</v>
      </c>
      <c r="E27" s="4">
        <f>(E26/F26)*100</f>
        <v>1.2489204104676686</v>
      </c>
      <c r="F27" s="17">
        <f t="shared" ref="F27" si="3">SUM(B27:E27)</f>
        <v>100</v>
      </c>
    </row>
    <row r="28" spans="1:6" ht="15" x14ac:dyDescent="0.25">
      <c r="A28" s="37">
        <v>2004</v>
      </c>
      <c r="B28" s="38">
        <v>2860</v>
      </c>
      <c r="C28" s="38">
        <v>0.253</v>
      </c>
      <c r="D28" s="38">
        <v>11.743603999999999</v>
      </c>
      <c r="E28" s="38">
        <v>39.421999999999997</v>
      </c>
      <c r="F28" s="38">
        <f t="shared" si="1"/>
        <v>2911.418604</v>
      </c>
    </row>
    <row r="29" spans="1:6" ht="15" x14ac:dyDescent="0.25">
      <c r="A29" s="13" t="s">
        <v>0</v>
      </c>
      <c r="B29" s="4">
        <f>(B28/F28)*100</f>
        <v>98.233898624905535</v>
      </c>
      <c r="C29" s="4">
        <f>(C28/F28)*100</f>
        <v>8.6899218014339519E-3</v>
      </c>
      <c r="D29" s="4">
        <f>(D28/F28)*100</f>
        <v>0.4033636380514109</v>
      </c>
      <c r="E29" s="4">
        <f>(E28/F28)*100</f>
        <v>1.3540478152416175</v>
      </c>
      <c r="F29" s="17">
        <f t="shared" ref="F29" si="4">SUM(B29:E29)</f>
        <v>100</v>
      </c>
    </row>
    <row r="30" spans="1:6" ht="15" x14ac:dyDescent="0.25">
      <c r="A30" s="37">
        <v>2005</v>
      </c>
      <c r="B30" s="38">
        <v>2950</v>
      </c>
      <c r="C30" s="38">
        <v>0.253</v>
      </c>
      <c r="D30" s="38">
        <v>11.461186</v>
      </c>
      <c r="E30" s="38">
        <v>42.176000000000002</v>
      </c>
      <c r="F30" s="38">
        <f t="shared" si="1"/>
        <v>3003.8901860000001</v>
      </c>
    </row>
    <row r="31" spans="1:6" ht="15" x14ac:dyDescent="0.25">
      <c r="A31" s="13" t="s">
        <v>0</v>
      </c>
      <c r="B31" s="4">
        <f>(B30/F30)*100</f>
        <v>98.205986814992045</v>
      </c>
      <c r="C31" s="4">
        <f>(C30/F30)*100</f>
        <v>8.4224117505738941E-3</v>
      </c>
      <c r="D31" s="4">
        <f>(D30/F30)*100</f>
        <v>0.38154477328819364</v>
      </c>
      <c r="E31" s="4">
        <f>(E30/F30)*100</f>
        <v>1.4040459999691879</v>
      </c>
      <c r="F31" s="17">
        <f t="shared" ref="F31" si="5">SUM(B31:E31)</f>
        <v>100</v>
      </c>
    </row>
    <row r="32" spans="1:6" ht="15" x14ac:dyDescent="0.25">
      <c r="A32" s="37">
        <v>2006</v>
      </c>
      <c r="B32" s="38">
        <v>3050</v>
      </c>
      <c r="C32" s="38">
        <v>0.26</v>
      </c>
      <c r="D32" s="38">
        <v>11.985225</v>
      </c>
      <c r="E32" s="38">
        <v>46.704999999999998</v>
      </c>
      <c r="F32" s="38">
        <f>SUM(B32:E32)</f>
        <v>3108.950225</v>
      </c>
    </row>
    <row r="33" spans="1:6" ht="15" x14ac:dyDescent="0.25">
      <c r="A33" s="13" t="s">
        <v>0</v>
      </c>
      <c r="B33" s="4">
        <f>(B32/F32)*100</f>
        <v>98.103854332373558</v>
      </c>
      <c r="C33" s="4">
        <f>(C32/F32)*100</f>
        <v>8.3629515168580741E-3</v>
      </c>
      <c r="D33" s="4">
        <f>(D32/F32)*100</f>
        <v>0.38550713689859734</v>
      </c>
      <c r="E33" s="4">
        <f>(E32/F32)*100</f>
        <v>1.5022755792109859</v>
      </c>
      <c r="F33" s="17">
        <f t="shared" ref="F33" si="6">SUM(B33:E33)</f>
        <v>100</v>
      </c>
    </row>
    <row r="34" spans="1:6" ht="15" x14ac:dyDescent="0.25">
      <c r="A34" s="37">
        <v>2007</v>
      </c>
      <c r="B34" s="38">
        <v>3141</v>
      </c>
      <c r="C34" s="38">
        <v>0.28799999999999998</v>
      </c>
      <c r="D34" s="38">
        <v>12.761002</v>
      </c>
      <c r="E34" s="38">
        <v>52.216999999999999</v>
      </c>
      <c r="F34" s="38">
        <f>SUM(B34:E34)</f>
        <v>3206.2660020000003</v>
      </c>
    </row>
    <row r="35" spans="1:6" ht="15" x14ac:dyDescent="0.25">
      <c r="A35" s="13" t="s">
        <v>0</v>
      </c>
      <c r="B35" s="4">
        <f>(B34/F34)*100</f>
        <v>97.964423352295512</v>
      </c>
      <c r="C35" s="4">
        <f>(C34/F34)*100</f>
        <v>8.9824113102391287E-3</v>
      </c>
      <c r="D35" s="4">
        <f>(D34/F34)*100</f>
        <v>0.39800197463466724</v>
      </c>
      <c r="E35" s="4">
        <f>(E34/F34)*100</f>
        <v>1.6285922617595716</v>
      </c>
      <c r="F35" s="17">
        <f t="shared" ref="F35" si="7">SUM(B35:E35)</f>
        <v>100</v>
      </c>
    </row>
    <row r="36" spans="1:6" ht="15" x14ac:dyDescent="0.25">
      <c r="A36" s="37">
        <v>2008</v>
      </c>
      <c r="B36" s="38">
        <v>3238</v>
      </c>
      <c r="C36" s="38">
        <v>8.9149999999999991</v>
      </c>
      <c r="D36" s="38">
        <v>12.596662999999999</v>
      </c>
      <c r="E36" s="38">
        <v>53.3</v>
      </c>
      <c r="F36" s="38">
        <f>SUM(B36:E36)</f>
        <v>3312.811663</v>
      </c>
    </row>
    <row r="37" spans="1:6" ht="15" x14ac:dyDescent="0.25">
      <c r="A37" s="13" t="s">
        <v>0</v>
      </c>
      <c r="B37" s="4">
        <f>(B36/F36)*100</f>
        <v>97.741747173992607</v>
      </c>
      <c r="C37" s="4">
        <f>(C36/F36)*100</f>
        <v>0.26910675603957507</v>
      </c>
      <c r="D37" s="4">
        <f>(D36/F36)*100</f>
        <v>0.38024084316923629</v>
      </c>
      <c r="E37" s="4">
        <f>(E36/F36)*100</f>
        <v>1.6089052267985811</v>
      </c>
      <c r="F37" s="17">
        <f t="shared" si="1"/>
        <v>100</v>
      </c>
    </row>
    <row r="38" spans="1:6" ht="15" x14ac:dyDescent="0.25">
      <c r="A38" s="37">
        <v>2009</v>
      </c>
      <c r="B38" s="38">
        <v>3050</v>
      </c>
      <c r="C38" s="38">
        <v>28</v>
      </c>
      <c r="D38" s="38">
        <v>10.985094999999999</v>
      </c>
      <c r="E38" s="38">
        <v>46.970999999999997</v>
      </c>
      <c r="F38" s="38">
        <f>SUM(B38:E38)</f>
        <v>3135.956095</v>
      </c>
    </row>
    <row r="39" spans="1:6" ht="15" x14ac:dyDescent="0.25">
      <c r="A39" s="13" t="s">
        <v>0</v>
      </c>
      <c r="B39" s="4">
        <f>(B38/F38)*100</f>
        <v>97.259014718444263</v>
      </c>
      <c r="C39" s="4">
        <f>(C38/F38)*100</f>
        <v>0.89286964331686536</v>
      </c>
      <c r="D39" s="4">
        <f>(D38/F38)*100</f>
        <v>0.35029492337328144</v>
      </c>
      <c r="E39" s="4">
        <f>(E38/F38)*100</f>
        <v>1.4978207148655887</v>
      </c>
      <c r="F39" s="17">
        <f t="shared" ref="F39" si="8">SUM(B39:E39)</f>
        <v>100</v>
      </c>
    </row>
    <row r="40" spans="1:6" ht="15" x14ac:dyDescent="0.25">
      <c r="A40" s="37">
        <v>2010</v>
      </c>
      <c r="B40" s="38">
        <v>3160</v>
      </c>
      <c r="C40" s="38">
        <v>40.398000000000003</v>
      </c>
      <c r="D40" s="38">
        <v>11.792876</v>
      </c>
      <c r="E40" s="38">
        <v>48.698</v>
      </c>
      <c r="F40" s="38">
        <f>SUM(B40:E40)</f>
        <v>3260.888876</v>
      </c>
    </row>
    <row r="41" spans="1:6" ht="15" x14ac:dyDescent="0.25">
      <c r="A41" s="13" t="s">
        <v>0</v>
      </c>
      <c r="B41" s="4">
        <f>(B40/F40)*100</f>
        <v>96.906092791369318</v>
      </c>
      <c r="C41" s="4">
        <f>(C40/F40)*100</f>
        <v>1.2388646634764995</v>
      </c>
      <c r="D41" s="4">
        <f>(D40/F40)*100</f>
        <v>0.36164605567503549</v>
      </c>
      <c r="E41" s="4">
        <f>(E40/F40)*100</f>
        <v>1.4933964894791465</v>
      </c>
      <c r="F41" s="17">
        <f t="shared" ref="F41" si="9">SUM(B41:E41)</f>
        <v>100.00000000000001</v>
      </c>
    </row>
    <row r="42" spans="1:6" ht="15" x14ac:dyDescent="0.25">
      <c r="A42" s="37">
        <v>2011</v>
      </c>
      <c r="B42" s="38">
        <v>3264.3</v>
      </c>
      <c r="C42" s="38">
        <v>41.921999999999997</v>
      </c>
      <c r="D42" s="38">
        <v>10.813732</v>
      </c>
      <c r="E42" s="38">
        <v>50.764000000000003</v>
      </c>
      <c r="F42" s="38">
        <f>SUM(B42:E42)</f>
        <v>3367.7997320000004</v>
      </c>
    </row>
    <row r="43" spans="1:6" ht="15" x14ac:dyDescent="0.25">
      <c r="A43" s="13" t="s">
        <v>0</v>
      </c>
      <c r="B43" s="4">
        <f>(B42/F42)*100</f>
        <v>96.926784837691756</v>
      </c>
      <c r="C43" s="4">
        <f>(C42/F42)*100</f>
        <v>1.2447889820070808</v>
      </c>
      <c r="D43" s="4">
        <f>(D42/F42)*100</f>
        <v>0.32109189561512791</v>
      </c>
      <c r="E43" s="4">
        <f>(E42/F42)*100</f>
        <v>1.5073342846860229</v>
      </c>
      <c r="F43" s="17">
        <f t="shared" ref="F43" si="10">SUM(B43:E43)</f>
        <v>99.999999999999986</v>
      </c>
    </row>
    <row r="44" spans="1:6" ht="15.75" customHeight="1" x14ac:dyDescent="0.25">
      <c r="A44" s="37">
        <v>2012</v>
      </c>
      <c r="B44" s="38">
        <v>3363</v>
      </c>
      <c r="C44" s="38">
        <v>43.83</v>
      </c>
      <c r="D44" s="38">
        <v>10.267715000000001</v>
      </c>
      <c r="E44" s="38">
        <v>55.152999999999999</v>
      </c>
      <c r="F44" s="38">
        <f>SUM(B44:E44)</f>
        <v>3472.2507149999997</v>
      </c>
    </row>
    <row r="45" spans="1:6" ht="15" x14ac:dyDescent="0.25">
      <c r="A45" s="13" t="s">
        <v>0</v>
      </c>
      <c r="B45" s="4">
        <f>(B44/F44)*100</f>
        <v>96.853605227063795</v>
      </c>
      <c r="C45" s="4">
        <f>(C44/F44)*100</f>
        <v>1.2622936417193598</v>
      </c>
      <c r="D45" s="4">
        <f>(D44/F44)*100</f>
        <v>0.29570776544573341</v>
      </c>
      <c r="E45" s="4">
        <f>(E44/F44)*100</f>
        <v>1.588393365771112</v>
      </c>
      <c r="F45" s="17">
        <f t="shared" ref="F45" si="11">SUM(B45:E45)</f>
        <v>99.999999999999986</v>
      </c>
    </row>
    <row r="46" spans="1:6" ht="15" customHeight="1" x14ac:dyDescent="0.25">
      <c r="A46" s="37">
        <v>2013</v>
      </c>
      <c r="B46" s="38">
        <v>3391</v>
      </c>
      <c r="C46" s="38">
        <v>45.287999999999997</v>
      </c>
      <c r="D46" s="38">
        <v>9.968572</v>
      </c>
      <c r="E46" s="38">
        <v>60.006999999999998</v>
      </c>
      <c r="F46" s="38">
        <f>SUM(B46:E46)</f>
        <v>3506.2635720000003</v>
      </c>
    </row>
    <row r="47" spans="1:6" ht="15" customHeight="1" x14ac:dyDescent="0.25">
      <c r="A47" s="13" t="s">
        <v>0</v>
      </c>
      <c r="B47" s="4">
        <f>(B46/F46)*100</f>
        <v>96.712638122231837</v>
      </c>
      <c r="C47" s="4">
        <f>(C46/F46)*100</f>
        <v>1.2916313639869168</v>
      </c>
      <c r="D47" s="4">
        <f>(D46/F46)*100</f>
        <v>0.28430754834308841</v>
      </c>
      <c r="E47" s="4">
        <f>(E46/F46)*100</f>
        <v>1.7114229654381499</v>
      </c>
      <c r="F47" s="17">
        <f t="shared" ref="F47" si="12">SUM(B47:E47)</f>
        <v>100</v>
      </c>
    </row>
    <row r="48" spans="1:6" ht="15" x14ac:dyDescent="0.25">
      <c r="A48" s="37">
        <v>2014</v>
      </c>
      <c r="B48" s="38">
        <v>3459</v>
      </c>
      <c r="C48" s="38">
        <v>47.887999999999998</v>
      </c>
      <c r="D48" s="38">
        <v>11.948092000000001</v>
      </c>
      <c r="E48" s="38">
        <v>65.135000000000005</v>
      </c>
      <c r="F48" s="38">
        <f>SUM(B48:E48)</f>
        <v>3583.9710920000002</v>
      </c>
    </row>
    <row r="49" spans="1:6" ht="15" x14ac:dyDescent="0.25">
      <c r="A49" s="13" t="s">
        <v>0</v>
      </c>
      <c r="B49" s="4">
        <f>(B48/F48)*100</f>
        <v>96.513055245368591</v>
      </c>
      <c r="C49" s="4">
        <f>(C48/F48)*100</f>
        <v>1.3361714916421539</v>
      </c>
      <c r="D49" s="4">
        <f>(D48/F48)*100</f>
        <v>0.33337579163710507</v>
      </c>
      <c r="E49" s="4">
        <f>(E48/F48)*100</f>
        <v>1.817397471352149</v>
      </c>
      <c r="F49" s="17">
        <f t="shared" ref="F49" si="13">SUM(B49:E49)</f>
        <v>100</v>
      </c>
    </row>
    <row r="50" spans="1:6" ht="15" x14ac:dyDescent="0.25">
      <c r="A50" s="37">
        <v>2015</v>
      </c>
      <c r="B50" s="38">
        <v>3558</v>
      </c>
      <c r="C50" s="38">
        <v>53.594000000000001</v>
      </c>
      <c r="D50" s="38">
        <v>13.685</v>
      </c>
      <c r="E50" s="38">
        <v>73.265000000000001</v>
      </c>
      <c r="F50" s="38">
        <f>SUM(B50:E50)</f>
        <v>3698.5439999999999</v>
      </c>
    </row>
    <row r="51" spans="1:6" ht="15" x14ac:dyDescent="0.25">
      <c r="A51" s="13" t="s">
        <v>0</v>
      </c>
      <c r="B51" s="4">
        <f>(B50/F50)*100</f>
        <v>96.200018169312045</v>
      </c>
      <c r="C51" s="4">
        <f>(C50/F50)*100</f>
        <v>1.4490567098836731</v>
      </c>
      <c r="D51" s="4">
        <v>0.2</v>
      </c>
      <c r="E51" s="4">
        <f>(E50/F50)*100</f>
        <v>1.9809146518197434</v>
      </c>
      <c r="F51" s="17">
        <f t="shared" ref="F51" si="14">SUM(B51:E51)</f>
        <v>99.829989531015471</v>
      </c>
    </row>
    <row r="52" spans="1:6" ht="15" x14ac:dyDescent="0.25">
      <c r="A52" s="37">
        <v>2016</v>
      </c>
      <c r="B52" s="38">
        <v>3623</v>
      </c>
      <c r="C52" s="38">
        <v>55.765999999999998</v>
      </c>
      <c r="D52" s="38">
        <v>15.272</v>
      </c>
      <c r="E52" s="38">
        <v>81.286000000000001</v>
      </c>
      <c r="F52" s="38">
        <f t="shared" ref="F52:F64" si="15">SUM(B52:E52)</f>
        <v>3775.3240000000001</v>
      </c>
    </row>
    <row r="53" spans="1:6" ht="15" x14ac:dyDescent="0.25">
      <c r="A53" s="13" t="s">
        <v>0</v>
      </c>
      <c r="B53" s="4">
        <f>(B52/F52)*100</f>
        <v>95.965273444080552</v>
      </c>
      <c r="C53" s="4">
        <f>(C52/F52)*100</f>
        <v>1.477118255280871</v>
      </c>
      <c r="D53" s="4">
        <f>(D52/F52)*100</f>
        <v>0.40452157218824136</v>
      </c>
      <c r="E53" s="4">
        <f>(E52/F52)*100</f>
        <v>2.1530867284503263</v>
      </c>
      <c r="F53" s="17">
        <f t="shared" si="15"/>
        <v>100</v>
      </c>
    </row>
    <row r="54" spans="1:6" ht="15" x14ac:dyDescent="0.25">
      <c r="A54" s="37">
        <v>2017</v>
      </c>
      <c r="B54" s="38">
        <v>3701</v>
      </c>
      <c r="C54" s="38">
        <v>56.715000000000003</v>
      </c>
      <c r="D54" s="38">
        <v>17.428999999999998</v>
      </c>
      <c r="E54" s="38">
        <v>89.641000000000005</v>
      </c>
      <c r="F54" s="38">
        <f t="shared" si="15"/>
        <v>3864.7850000000003</v>
      </c>
    </row>
    <row r="55" spans="1:6" ht="15" x14ac:dyDescent="0.25">
      <c r="A55" s="13" t="s">
        <v>0</v>
      </c>
      <c r="B55" s="4">
        <f>(B54/F54)*100</f>
        <v>95.762118720705018</v>
      </c>
      <c r="C55" s="4">
        <f>(C54/F54)*100</f>
        <v>1.4674813734787315</v>
      </c>
      <c r="D55" s="4">
        <v>0.4</v>
      </c>
      <c r="E55" s="4">
        <f>(E54/F54)*100</f>
        <v>2.3194304469718241</v>
      </c>
      <c r="F55" s="17">
        <f t="shared" si="15"/>
        <v>99.949030541155579</v>
      </c>
    </row>
    <row r="56" spans="1:6" ht="15" x14ac:dyDescent="0.25">
      <c r="A56" s="37">
        <v>2018</v>
      </c>
      <c r="B56" s="38">
        <v>3773</v>
      </c>
      <c r="C56" s="38">
        <v>57.756999999999998</v>
      </c>
      <c r="D56" s="38">
        <v>18.687999999999999</v>
      </c>
      <c r="E56" s="38">
        <v>96.406000000000006</v>
      </c>
      <c r="F56" s="38">
        <f t="shared" ref="F56:F57" si="16">SUM(B56:E56)</f>
        <v>3945.8510000000001</v>
      </c>
    </row>
    <row r="57" spans="1:6" ht="15" x14ac:dyDescent="0.25">
      <c r="A57" s="13" t="s">
        <v>0</v>
      </c>
      <c r="B57" s="4">
        <f>(B56/F56)*100</f>
        <v>95.61942404819645</v>
      </c>
      <c r="C57" s="4">
        <f>(C56/F56)*100</f>
        <v>1.463740014511445</v>
      </c>
      <c r="D57" s="4">
        <f>(D56/F56)*100</f>
        <v>0.47361139586872381</v>
      </c>
      <c r="E57" s="4">
        <f>(E56/F56)*100</f>
        <v>2.4432245414233837</v>
      </c>
      <c r="F57" s="17">
        <f t="shared" si="16"/>
        <v>100.00000000000001</v>
      </c>
    </row>
    <row r="58" spans="1:6" ht="15" x14ac:dyDescent="0.25">
      <c r="A58" s="37">
        <v>2019</v>
      </c>
      <c r="B58" s="38">
        <v>3749</v>
      </c>
      <c r="C58" s="38">
        <v>57.511304000000003</v>
      </c>
      <c r="D58" s="38">
        <v>19.928999999999998</v>
      </c>
      <c r="E58" s="38">
        <v>101.389</v>
      </c>
      <c r="F58" s="38">
        <f t="shared" si="15"/>
        <v>3927.8293040000003</v>
      </c>
    </row>
    <row r="59" spans="1:6" ht="15" x14ac:dyDescent="0.25">
      <c r="A59" s="13" t="s">
        <v>0</v>
      </c>
      <c r="B59" s="4">
        <f>(B58/F58)*100</f>
        <v>95.447121293741432</v>
      </c>
      <c r="C59" s="4">
        <f>(C58/F58)*100</f>
        <v>1.4642006958253497</v>
      </c>
      <c r="D59" s="4">
        <f>(D58/F58)*100</f>
        <v>0.50737948259881904</v>
      </c>
      <c r="E59" s="4">
        <f>(E58/F58)*100</f>
        <v>2.5812985278343956</v>
      </c>
      <c r="F59" s="17">
        <f t="shared" si="15"/>
        <v>100</v>
      </c>
    </row>
    <row r="60" spans="1:6" ht="15" x14ac:dyDescent="0.25">
      <c r="A60" s="37">
        <v>2020</v>
      </c>
      <c r="B60" s="38">
        <v>2277</v>
      </c>
      <c r="C60" s="38">
        <v>29.7</v>
      </c>
      <c r="D60" s="38">
        <v>7.1139999999999999</v>
      </c>
      <c r="E60" s="38">
        <v>78.099999999999994</v>
      </c>
      <c r="F60" s="38">
        <f t="shared" ref="F60" si="17">SUM(B60:E60)</f>
        <v>2391.9139999999998</v>
      </c>
    </row>
    <row r="61" spans="1:6" ht="15" x14ac:dyDescent="0.25">
      <c r="A61" s="13" t="s">
        <v>0</v>
      </c>
      <c r="B61" s="4">
        <f>(B60/F60)*100</f>
        <v>95.19573028127266</v>
      </c>
      <c r="C61" s="4">
        <f>(C60/F60)*100</f>
        <v>1.2416834384513824</v>
      </c>
      <c r="D61" s="4">
        <f>(D60/F60)*100</f>
        <v>0.2974187199038093</v>
      </c>
      <c r="E61" s="4">
        <f>(E60/F60)*100</f>
        <v>3.2651675603721535</v>
      </c>
      <c r="F61" s="17">
        <f t="shared" ref="F61" si="18">SUM(B61:E61)</f>
        <v>100</v>
      </c>
    </row>
    <row r="62" spans="1:6" ht="15" x14ac:dyDescent="0.25">
      <c r="A62" s="37">
        <v>2021</v>
      </c>
      <c r="B62" s="38">
        <v>3147</v>
      </c>
      <c r="C62" s="38">
        <v>30.356867000000001</v>
      </c>
      <c r="D62" s="38">
        <v>8.907</v>
      </c>
      <c r="E62" s="38">
        <v>80.324679000000003</v>
      </c>
      <c r="F62" s="38">
        <f t="shared" si="15"/>
        <v>3266.588546</v>
      </c>
    </row>
    <row r="63" spans="1:6" ht="15" x14ac:dyDescent="0.25">
      <c r="A63" s="13" t="s">
        <v>0</v>
      </c>
      <c r="B63" s="4">
        <f>(B62/F62)*100</f>
        <v>96.339038592832921</v>
      </c>
      <c r="C63" s="4">
        <f>(C62/F62)*100</f>
        <v>0.92931407101064389</v>
      </c>
      <c r="D63" s="4">
        <f>(D62/F62)*100</f>
        <v>0.27266978606493897</v>
      </c>
      <c r="E63" s="4">
        <f>(E62/F62)*100</f>
        <v>2.4589775500914892</v>
      </c>
      <c r="F63" s="17">
        <f t="shared" ref="F63:F65" si="19">SUM(B63:E63)</f>
        <v>99.999999999999986</v>
      </c>
    </row>
    <row r="64" spans="1:6" ht="15" x14ac:dyDescent="0.25">
      <c r="A64" s="37">
        <v>2022</v>
      </c>
      <c r="B64" s="38">
        <v>3674</v>
      </c>
      <c r="C64" s="38">
        <v>41</v>
      </c>
      <c r="D64" s="38">
        <v>15.3</v>
      </c>
      <c r="E64" s="38">
        <v>167.2</v>
      </c>
      <c r="F64" s="38">
        <f t="shared" si="15"/>
        <v>3897.5</v>
      </c>
    </row>
    <row r="65" spans="1:8" ht="15.75" customHeight="1" x14ac:dyDescent="0.2">
      <c r="A65" s="47" t="s">
        <v>0</v>
      </c>
      <c r="B65" s="4">
        <f>(B64/F64)*100</f>
        <v>94.265554842847976</v>
      </c>
      <c r="C65" s="4">
        <f>(C64/F64)*100</f>
        <v>1.0519563822963438</v>
      </c>
      <c r="D65" s="4">
        <f>(D64/F64)*100</f>
        <v>0.39255933290570877</v>
      </c>
      <c r="E65" s="4">
        <f>(E64/F64)*100</f>
        <v>4.2899294419499672</v>
      </c>
      <c r="F65" s="17">
        <f t="shared" si="19"/>
        <v>99.999999999999986</v>
      </c>
    </row>
    <row r="66" spans="1:8" ht="15" x14ac:dyDescent="0.25">
      <c r="A66" s="37">
        <v>2023</v>
      </c>
      <c r="B66" s="38">
        <v>3785</v>
      </c>
      <c r="C66" s="38">
        <v>45.7</v>
      </c>
      <c r="D66" s="38">
        <v>16.2</v>
      </c>
      <c r="E66" s="38">
        <v>186.6</v>
      </c>
      <c r="F66" s="38">
        <f t="shared" ref="F66:F68" si="20">SUM(B66:E66)</f>
        <v>4033.4999999999995</v>
      </c>
    </row>
    <row r="67" spans="1:8" ht="15" x14ac:dyDescent="0.2">
      <c r="A67" s="47" t="s">
        <v>0</v>
      </c>
      <c r="B67" s="4">
        <v>93.9</v>
      </c>
      <c r="C67" s="4">
        <f>(C66/F66)*100</f>
        <v>1.1330110326019587</v>
      </c>
      <c r="D67" s="4">
        <f>(D66/F66)*100</f>
        <v>0.40163629602082568</v>
      </c>
      <c r="E67" s="4">
        <f>(E66/F66)*100</f>
        <v>4.6262551134250653</v>
      </c>
      <c r="F67" s="17">
        <f t="shared" ref="F67" si="21">SUM(B67:E67)</f>
        <v>100.06090244204785</v>
      </c>
    </row>
    <row r="68" spans="1:8" ht="15" x14ac:dyDescent="0.25">
      <c r="A68" s="37">
        <v>2024</v>
      </c>
      <c r="B68" s="38">
        <v>3824</v>
      </c>
      <c r="C68" s="38">
        <v>51</v>
      </c>
      <c r="D68" s="38">
        <v>19</v>
      </c>
      <c r="E68" s="38">
        <v>186</v>
      </c>
      <c r="F68" s="38">
        <f t="shared" si="20"/>
        <v>4080</v>
      </c>
    </row>
    <row r="69" spans="1:8" ht="15" x14ac:dyDescent="0.2">
      <c r="A69" s="47" t="s">
        <v>0</v>
      </c>
      <c r="B69" s="4">
        <f>(B68/F68)*100</f>
        <v>93.725490196078425</v>
      </c>
      <c r="C69" s="4">
        <v>1.2</v>
      </c>
      <c r="D69" s="4">
        <f>(D68/F68)*100</f>
        <v>0.46568627450980393</v>
      </c>
      <c r="E69" s="4">
        <f>(E68/F68)*100</f>
        <v>4.5588235294117645</v>
      </c>
      <c r="F69" s="17">
        <f t="shared" ref="F69:F70" si="22">SUM(B69:E69)</f>
        <v>99.95</v>
      </c>
    </row>
    <row r="70" spans="1:8" ht="15" x14ac:dyDescent="0.25">
      <c r="A70" s="37">
        <v>2025</v>
      </c>
      <c r="B70" s="38">
        <v>4001</v>
      </c>
      <c r="C70" s="38">
        <v>55.1</v>
      </c>
      <c r="D70" s="38">
        <v>21.2</v>
      </c>
      <c r="E70" s="38">
        <v>191.2</v>
      </c>
      <c r="F70" s="38">
        <f t="shared" si="22"/>
        <v>4268.5</v>
      </c>
    </row>
    <row r="71" spans="1:8" ht="15" x14ac:dyDescent="0.2">
      <c r="A71" s="47" t="s">
        <v>0</v>
      </c>
      <c r="B71" s="4">
        <f>(B70/F70)*100</f>
        <v>93.733161532154156</v>
      </c>
      <c r="C71" s="4">
        <f>(C70/F70)*100</f>
        <v>1.2908515872086213</v>
      </c>
      <c r="D71" s="4">
        <f>(D70/F70)*100</f>
        <v>0.4966615907227363</v>
      </c>
      <c r="E71" s="4">
        <f>(E70/F70)*100</f>
        <v>4.47932528991449</v>
      </c>
      <c r="F71" s="17">
        <f t="shared" ref="F71" si="23">SUM(B71:E71)</f>
        <v>100</v>
      </c>
    </row>
    <row r="72" spans="1:8" x14ac:dyDescent="0.2">
      <c r="E72" s="47"/>
      <c r="G72" s="48"/>
      <c r="H72" s="49"/>
    </row>
    <row r="73" spans="1:8" x14ac:dyDescent="0.2">
      <c r="A73" s="32" t="s">
        <v>21</v>
      </c>
      <c r="G73" s="48"/>
      <c r="H73" s="49"/>
    </row>
    <row r="74" spans="1:8" x14ac:dyDescent="0.2">
      <c r="G74" s="48"/>
      <c r="H74" s="49"/>
    </row>
    <row r="75" spans="1:8" x14ac:dyDescent="0.2">
      <c r="A75" s="59"/>
      <c r="B75" s="60" t="s">
        <v>20</v>
      </c>
      <c r="C75" s="60" t="s">
        <v>14</v>
      </c>
      <c r="D75" s="60" t="s">
        <v>9</v>
      </c>
      <c r="E75" s="59" t="s">
        <v>10</v>
      </c>
      <c r="F75" s="61" t="s">
        <v>1</v>
      </c>
      <c r="G75" s="48"/>
      <c r="H75" s="49"/>
    </row>
    <row r="76" spans="1:8" x14ac:dyDescent="0.2">
      <c r="A76" s="62">
        <v>1995</v>
      </c>
      <c r="B76" s="61">
        <v>2691</v>
      </c>
      <c r="C76" s="61">
        <v>6.6779999999999999</v>
      </c>
      <c r="D76" s="61">
        <v>5.0984319999999999</v>
      </c>
      <c r="E76" s="63">
        <v>25.192</v>
      </c>
      <c r="F76" s="61">
        <f>SUM(B76:E76)</f>
        <v>2727.9684319999997</v>
      </c>
      <c r="G76" s="48"/>
      <c r="H76" s="49"/>
    </row>
    <row r="77" spans="1:8" x14ac:dyDescent="0.2">
      <c r="A77" s="62">
        <v>1996</v>
      </c>
      <c r="B77" s="61">
        <v>2750</v>
      </c>
      <c r="C77" s="61">
        <v>6.7270000000000003</v>
      </c>
      <c r="D77" s="61">
        <v>6.3936229999999998</v>
      </c>
      <c r="E77" s="63">
        <v>26.492999999999999</v>
      </c>
      <c r="F77" s="61">
        <f t="shared" ref="F77:F109" si="24">SUM(B77:E77)</f>
        <v>2789.6136229999997</v>
      </c>
      <c r="G77" s="48"/>
      <c r="H77" s="49"/>
    </row>
    <row r="78" spans="1:8" x14ac:dyDescent="0.2">
      <c r="A78" s="62">
        <v>1997</v>
      </c>
      <c r="B78" s="61">
        <v>2658</v>
      </c>
      <c r="C78" s="61">
        <v>5.0919999999999996</v>
      </c>
      <c r="D78" s="61">
        <v>6.2278820000000001</v>
      </c>
      <c r="E78" s="63">
        <v>28.896000000000001</v>
      </c>
      <c r="F78" s="61">
        <f t="shared" si="24"/>
        <v>2698.2158820000004</v>
      </c>
      <c r="G78" s="48"/>
      <c r="H78" s="49"/>
    </row>
    <row r="79" spans="1:8" x14ac:dyDescent="0.2">
      <c r="A79" s="62">
        <v>1998</v>
      </c>
      <c r="B79" s="61">
        <v>2536</v>
      </c>
      <c r="C79" s="61">
        <v>1.5760000000000001</v>
      </c>
      <c r="D79" s="61">
        <v>7.1791029999999996</v>
      </c>
      <c r="E79" s="63">
        <v>30.922000000000001</v>
      </c>
      <c r="F79" s="61">
        <f t="shared" si="24"/>
        <v>2575.677103</v>
      </c>
      <c r="G79" s="48"/>
      <c r="H79" s="49"/>
    </row>
    <row r="80" spans="1:8" x14ac:dyDescent="0.2">
      <c r="A80" s="62">
        <v>1999</v>
      </c>
      <c r="B80" s="61">
        <v>2580</v>
      </c>
      <c r="C80" s="61">
        <v>0.80100000000000005</v>
      </c>
      <c r="D80" s="61">
        <v>7.854317</v>
      </c>
      <c r="E80" s="63">
        <v>32.661999999999999</v>
      </c>
      <c r="F80" s="61">
        <f t="shared" si="24"/>
        <v>2621.3173169999995</v>
      </c>
      <c r="G80" s="48"/>
      <c r="H80" s="49"/>
    </row>
    <row r="81" spans="1:8" x14ac:dyDescent="0.2">
      <c r="A81" s="62">
        <v>2000</v>
      </c>
      <c r="B81" s="61">
        <v>2660</v>
      </c>
      <c r="C81" s="61">
        <v>0.33400000000000002</v>
      </c>
      <c r="D81" s="61">
        <v>7.4000170000000001</v>
      </c>
      <c r="E81" s="63">
        <v>33.973999999999997</v>
      </c>
      <c r="F81" s="61">
        <f t="shared" si="24"/>
        <v>2701.7080169999999</v>
      </c>
      <c r="G81" s="48"/>
      <c r="H81" s="49"/>
    </row>
    <row r="82" spans="1:8" x14ac:dyDescent="0.2">
      <c r="A82" s="62">
        <v>2001</v>
      </c>
      <c r="B82" s="61">
        <v>2713</v>
      </c>
      <c r="C82" s="61">
        <v>0.24199999999999999</v>
      </c>
      <c r="D82" s="61">
        <v>7.5066920000000001</v>
      </c>
      <c r="E82" s="63">
        <v>33.673000000000002</v>
      </c>
      <c r="F82" s="61">
        <f t="shared" si="24"/>
        <v>2754.4216919999999</v>
      </c>
      <c r="G82" s="48"/>
      <c r="H82" s="49"/>
    </row>
    <row r="83" spans="1:8" x14ac:dyDescent="0.2">
      <c r="A83" s="62">
        <v>2002</v>
      </c>
      <c r="B83" s="61">
        <v>2740</v>
      </c>
      <c r="C83" s="61">
        <v>0.23699999999999999</v>
      </c>
      <c r="D83" s="61">
        <v>8.7152949999999993</v>
      </c>
      <c r="E83" s="63">
        <v>33.19</v>
      </c>
      <c r="F83" s="61">
        <f t="shared" si="24"/>
        <v>2782.1422950000001</v>
      </c>
      <c r="G83" s="48"/>
      <c r="H83" s="49"/>
    </row>
    <row r="84" spans="1:8" x14ac:dyDescent="0.2">
      <c r="A84" s="62">
        <v>2003</v>
      </c>
      <c r="B84" s="61">
        <v>2780</v>
      </c>
      <c r="C84" s="61">
        <v>0.27</v>
      </c>
      <c r="D84" s="61">
        <v>9.8432180000000002</v>
      </c>
      <c r="E84" s="63">
        <v>35.286999999999999</v>
      </c>
      <c r="F84" s="61">
        <f t="shared" si="24"/>
        <v>2825.4002179999998</v>
      </c>
      <c r="G84" s="48"/>
      <c r="H84" s="49"/>
    </row>
    <row r="85" spans="1:8" x14ac:dyDescent="0.2">
      <c r="A85" s="62">
        <v>2004</v>
      </c>
      <c r="B85" s="61">
        <v>2860</v>
      </c>
      <c r="C85" s="61">
        <v>0.253</v>
      </c>
      <c r="D85" s="61">
        <v>11.743603999999999</v>
      </c>
      <c r="E85" s="63">
        <v>39.421999999999997</v>
      </c>
      <c r="F85" s="61">
        <f t="shared" si="24"/>
        <v>2911.418604</v>
      </c>
      <c r="G85" s="48"/>
      <c r="H85" s="49"/>
    </row>
    <row r="86" spans="1:8" x14ac:dyDescent="0.2">
      <c r="A86" s="62">
        <v>2005</v>
      </c>
      <c r="B86" s="61">
        <v>2950</v>
      </c>
      <c r="C86" s="61">
        <v>0.253</v>
      </c>
      <c r="D86" s="61">
        <v>11.461186</v>
      </c>
      <c r="E86" s="63">
        <v>42.176000000000002</v>
      </c>
      <c r="F86" s="61">
        <f t="shared" si="24"/>
        <v>3003.8901860000001</v>
      </c>
      <c r="G86" s="48"/>
      <c r="H86" s="49"/>
    </row>
    <row r="87" spans="1:8" x14ac:dyDescent="0.2">
      <c r="A87" s="62">
        <v>2006</v>
      </c>
      <c r="B87" s="61">
        <v>3050</v>
      </c>
      <c r="C87" s="61">
        <v>0.26</v>
      </c>
      <c r="D87" s="61">
        <v>11.985225</v>
      </c>
      <c r="E87" s="63">
        <v>46.704999999999998</v>
      </c>
      <c r="F87" s="61">
        <f t="shared" si="24"/>
        <v>3108.950225</v>
      </c>
      <c r="G87" s="48"/>
      <c r="H87" s="49"/>
    </row>
    <row r="88" spans="1:8" x14ac:dyDescent="0.2">
      <c r="A88" s="62">
        <v>2007</v>
      </c>
      <c r="B88" s="61">
        <v>3141</v>
      </c>
      <c r="C88" s="61">
        <v>0.28799999999999998</v>
      </c>
      <c r="D88" s="61">
        <v>12.761002</v>
      </c>
      <c r="E88" s="63">
        <v>52.216999999999999</v>
      </c>
      <c r="F88" s="61">
        <f t="shared" si="24"/>
        <v>3206.2660020000003</v>
      </c>
      <c r="G88" s="48"/>
      <c r="H88" s="49"/>
    </row>
    <row r="89" spans="1:8" x14ac:dyDescent="0.2">
      <c r="A89" s="62">
        <v>2008</v>
      </c>
      <c r="B89" s="61">
        <v>3238</v>
      </c>
      <c r="C89" s="61">
        <v>8.9149999999999991</v>
      </c>
      <c r="D89" s="61">
        <v>12.596662999999999</v>
      </c>
      <c r="E89" s="63">
        <v>53.3</v>
      </c>
      <c r="F89" s="61">
        <f t="shared" si="24"/>
        <v>3312.811663</v>
      </c>
      <c r="G89" s="48"/>
      <c r="H89" s="49"/>
    </row>
    <row r="90" spans="1:8" x14ac:dyDescent="0.2">
      <c r="A90" s="62">
        <v>2009</v>
      </c>
      <c r="B90" s="61">
        <v>3050</v>
      </c>
      <c r="C90" s="61">
        <v>28</v>
      </c>
      <c r="D90" s="61">
        <v>10.985094999999999</v>
      </c>
      <c r="E90" s="63">
        <v>46.970999999999997</v>
      </c>
      <c r="F90" s="61">
        <f t="shared" si="24"/>
        <v>3135.956095</v>
      </c>
      <c r="G90" s="48"/>
      <c r="H90" s="49"/>
    </row>
    <row r="91" spans="1:8" x14ac:dyDescent="0.2">
      <c r="A91" s="62">
        <v>2010</v>
      </c>
      <c r="B91" s="61">
        <v>3160</v>
      </c>
      <c r="C91" s="61">
        <v>40.398000000000003</v>
      </c>
      <c r="D91" s="61">
        <v>11.792876</v>
      </c>
      <c r="E91" s="63">
        <v>48.698</v>
      </c>
      <c r="F91" s="61">
        <f t="shared" si="24"/>
        <v>3260.888876</v>
      </c>
      <c r="G91" s="48"/>
      <c r="H91" s="49"/>
    </row>
    <row r="92" spans="1:8" x14ac:dyDescent="0.2">
      <c r="A92" s="62">
        <v>2011</v>
      </c>
      <c r="B92" s="61">
        <v>3264.3</v>
      </c>
      <c r="C92" s="61">
        <v>41.921999999999997</v>
      </c>
      <c r="D92" s="61">
        <v>10.813732</v>
      </c>
      <c r="E92" s="63">
        <v>50.764000000000003</v>
      </c>
      <c r="F92" s="61">
        <f t="shared" si="24"/>
        <v>3367.7997320000004</v>
      </c>
      <c r="G92" s="48"/>
      <c r="H92" s="49"/>
    </row>
    <row r="93" spans="1:8" x14ac:dyDescent="0.2">
      <c r="A93" s="62">
        <v>2012</v>
      </c>
      <c r="B93" s="61">
        <v>3363</v>
      </c>
      <c r="C93" s="61">
        <v>43.83</v>
      </c>
      <c r="D93" s="61">
        <v>10.267715000000001</v>
      </c>
      <c r="E93" s="63">
        <v>55.152999999999999</v>
      </c>
      <c r="F93" s="61">
        <f t="shared" si="24"/>
        <v>3472.2507149999997</v>
      </c>
      <c r="G93" s="48"/>
      <c r="H93" s="49"/>
    </row>
    <row r="94" spans="1:8" x14ac:dyDescent="0.2">
      <c r="A94" s="62">
        <v>2013</v>
      </c>
      <c r="B94" s="61">
        <v>3391</v>
      </c>
      <c r="C94" s="61">
        <v>45.287999999999997</v>
      </c>
      <c r="D94" s="61">
        <v>9.968572</v>
      </c>
      <c r="E94" s="63">
        <v>60.006999999999998</v>
      </c>
      <c r="F94" s="61">
        <f t="shared" si="24"/>
        <v>3506.2635720000003</v>
      </c>
      <c r="G94" s="48"/>
      <c r="H94" s="49"/>
    </row>
    <row r="95" spans="1:8" x14ac:dyDescent="0.2">
      <c r="A95" s="62">
        <v>2014</v>
      </c>
      <c r="B95" s="61">
        <v>3459</v>
      </c>
      <c r="C95" s="61">
        <v>47.887999999999998</v>
      </c>
      <c r="D95" s="61">
        <v>11.948092000000001</v>
      </c>
      <c r="E95" s="63">
        <v>65.135000000000005</v>
      </c>
      <c r="F95" s="61">
        <f t="shared" si="24"/>
        <v>3583.9710920000002</v>
      </c>
      <c r="G95" s="48"/>
      <c r="H95" s="49"/>
    </row>
    <row r="96" spans="1:8" x14ac:dyDescent="0.2">
      <c r="A96" s="62">
        <v>2015</v>
      </c>
      <c r="B96" s="61">
        <v>3558</v>
      </c>
      <c r="C96" s="61">
        <v>53.594000000000001</v>
      </c>
      <c r="D96" s="61">
        <v>13.685</v>
      </c>
      <c r="E96" s="63">
        <v>73.265000000000001</v>
      </c>
      <c r="F96" s="61">
        <f t="shared" si="24"/>
        <v>3698.5439999999999</v>
      </c>
      <c r="G96" s="48"/>
      <c r="H96" s="49"/>
    </row>
    <row r="97" spans="1:8" x14ac:dyDescent="0.2">
      <c r="A97" s="62">
        <v>2016</v>
      </c>
      <c r="B97" s="61">
        <v>3623</v>
      </c>
      <c r="C97" s="61">
        <v>55.765999999999998</v>
      </c>
      <c r="D97" s="61">
        <v>15.272</v>
      </c>
      <c r="E97" s="63">
        <v>81.286000000000001</v>
      </c>
      <c r="F97" s="61">
        <f t="shared" si="24"/>
        <v>3775.3240000000001</v>
      </c>
      <c r="G97" s="48"/>
      <c r="H97" s="49"/>
    </row>
    <row r="98" spans="1:8" x14ac:dyDescent="0.2">
      <c r="A98" s="62">
        <v>2017</v>
      </c>
      <c r="B98" s="61">
        <v>3701</v>
      </c>
      <c r="C98" s="61">
        <v>56.715000000000003</v>
      </c>
      <c r="D98" s="61">
        <v>17.428999999999998</v>
      </c>
      <c r="E98" s="63">
        <v>89.641000000000005</v>
      </c>
      <c r="F98" s="61">
        <f t="shared" si="24"/>
        <v>3864.7850000000003</v>
      </c>
      <c r="G98" s="48"/>
      <c r="H98" s="49"/>
    </row>
    <row r="99" spans="1:8" x14ac:dyDescent="0.2">
      <c r="A99" s="62">
        <v>2018</v>
      </c>
      <c r="B99" s="61">
        <v>3773</v>
      </c>
      <c r="C99" s="61">
        <v>57.756999999999998</v>
      </c>
      <c r="D99" s="61">
        <v>18.687999999999999</v>
      </c>
      <c r="E99" s="63">
        <v>96.406000000000006</v>
      </c>
      <c r="F99" s="61">
        <f t="shared" si="24"/>
        <v>3945.8510000000001</v>
      </c>
      <c r="G99" s="48"/>
      <c r="H99" s="49"/>
    </row>
    <row r="100" spans="1:8" x14ac:dyDescent="0.2">
      <c r="A100" s="62">
        <v>2019</v>
      </c>
      <c r="B100" s="61">
        <v>3749</v>
      </c>
      <c r="C100" s="61">
        <v>57.511304000000003</v>
      </c>
      <c r="D100" s="61">
        <v>19.928999999999998</v>
      </c>
      <c r="E100" s="63">
        <v>101.389</v>
      </c>
      <c r="F100" s="61">
        <f t="shared" si="24"/>
        <v>3927.8293040000003</v>
      </c>
    </row>
    <row r="101" spans="1:8" x14ac:dyDescent="0.2">
      <c r="A101" s="62">
        <v>2020</v>
      </c>
      <c r="B101" s="61">
        <v>2277</v>
      </c>
      <c r="C101" s="61">
        <v>29.7</v>
      </c>
      <c r="D101" s="61">
        <v>7.1139999999999999</v>
      </c>
      <c r="E101" s="63">
        <v>78.099999999999994</v>
      </c>
      <c r="F101" s="61">
        <f t="shared" si="24"/>
        <v>2391.9139999999998</v>
      </c>
    </row>
    <row r="102" spans="1:8" x14ac:dyDescent="0.2">
      <c r="A102" s="62">
        <v>2021</v>
      </c>
      <c r="B102" s="61">
        <v>3147</v>
      </c>
      <c r="C102" s="61">
        <v>30.356867000000001</v>
      </c>
      <c r="D102" s="61">
        <v>8.907</v>
      </c>
      <c r="E102" s="63">
        <v>80.324679000000003</v>
      </c>
      <c r="F102" s="61">
        <f t="shared" si="24"/>
        <v>3266.588546</v>
      </c>
    </row>
    <row r="103" spans="1:8" x14ac:dyDescent="0.2">
      <c r="A103" s="62">
        <v>2022</v>
      </c>
      <c r="B103" s="61">
        <f>B64</f>
        <v>3674</v>
      </c>
      <c r="C103" s="61">
        <v>41</v>
      </c>
      <c r="D103" s="61">
        <v>15.3</v>
      </c>
      <c r="E103" s="63">
        <v>167.2</v>
      </c>
      <c r="F103" s="61">
        <f t="shared" si="24"/>
        <v>3897.5</v>
      </c>
    </row>
    <row r="104" spans="1:8" x14ac:dyDescent="0.2">
      <c r="A104" s="62">
        <v>2023</v>
      </c>
      <c r="B104" s="61">
        <f>B66</f>
        <v>3785</v>
      </c>
      <c r="C104" s="61">
        <v>45.7</v>
      </c>
      <c r="D104" s="61">
        <v>16.2</v>
      </c>
      <c r="E104" s="63">
        <v>186.6</v>
      </c>
      <c r="F104" s="61">
        <f t="shared" si="24"/>
        <v>4033.4999999999995</v>
      </c>
    </row>
    <row r="105" spans="1:8" x14ac:dyDescent="0.2">
      <c r="A105" s="62">
        <v>2024</v>
      </c>
      <c r="B105" s="61">
        <v>3824</v>
      </c>
      <c r="C105" s="61">
        <v>51</v>
      </c>
      <c r="D105" s="61">
        <v>19</v>
      </c>
      <c r="E105" s="63">
        <v>186</v>
      </c>
      <c r="F105" s="61">
        <f t="shared" si="24"/>
        <v>4080</v>
      </c>
    </row>
    <row r="106" spans="1:8" x14ac:dyDescent="0.2">
      <c r="A106" s="62">
        <v>2025</v>
      </c>
      <c r="B106" s="61">
        <v>4001</v>
      </c>
      <c r="C106" s="61">
        <v>55.1</v>
      </c>
      <c r="D106" s="61">
        <v>21.2</v>
      </c>
      <c r="E106" s="63">
        <v>191.2</v>
      </c>
      <c r="F106" s="61">
        <f t="shared" si="24"/>
        <v>4268.5</v>
      </c>
    </row>
    <row r="107" spans="1:8" x14ac:dyDescent="0.2">
      <c r="A107" s="62">
        <v>2026</v>
      </c>
      <c r="B107" s="60"/>
      <c r="C107" s="60"/>
      <c r="D107" s="60"/>
      <c r="E107" s="59"/>
      <c r="F107" s="61">
        <f t="shared" si="24"/>
        <v>0</v>
      </c>
    </row>
    <row r="108" spans="1:8" x14ac:dyDescent="0.2">
      <c r="A108" s="62">
        <v>2027</v>
      </c>
      <c r="B108" s="60"/>
      <c r="C108" s="60"/>
      <c r="D108" s="60"/>
      <c r="E108" s="59"/>
      <c r="F108" s="61">
        <f t="shared" si="24"/>
        <v>0</v>
      </c>
    </row>
    <row r="109" spans="1:8" x14ac:dyDescent="0.2">
      <c r="A109" s="62">
        <v>2028</v>
      </c>
      <c r="B109" s="60"/>
      <c r="C109" s="60"/>
      <c r="D109" s="60"/>
      <c r="E109" s="59"/>
      <c r="F109" s="61">
        <f t="shared" si="24"/>
        <v>0</v>
      </c>
    </row>
  </sheetData>
  <mergeCells count="5">
    <mergeCell ref="A7:A8"/>
    <mergeCell ref="B7:E7"/>
    <mergeCell ref="F7:F8"/>
    <mergeCell ref="A4:F4"/>
    <mergeCell ref="A5:F5"/>
  </mergeCells>
  <pageMargins left="0.75" right="0.22" top="0.46" bottom="1" header="0" footer="0"/>
  <pageSetup paperSize="9" orientation="portrait" r:id="rId1"/>
  <headerFooter alignWithMargins="0"/>
  <ignoredErrors>
    <ignoredError sqref="F10 F42 F40 F34 F38 F44 F46 F12 F14 F16 F18 F20 F22 F24 F26 F28 F30 F32 F36 F48 F54 F50 F52 F58 F56 F60 F76:F106 F66 F68 F70 F107:F109" formulaRange="1"/>
    <ignoredError sqref="F59" evalError="1"/>
    <ignoredError sqref="F61:F62 F64" formula="1" formulaRange="1"/>
    <ignoredError sqref="F63 F6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45"/>
  <sheetViews>
    <sheetView workbookViewId="0">
      <selection activeCell="A44" sqref="A44"/>
    </sheetView>
  </sheetViews>
  <sheetFormatPr baseColWidth="10" defaultColWidth="11.42578125" defaultRowHeight="15" x14ac:dyDescent="0.25"/>
  <cols>
    <col min="1" max="1" width="36" style="18" bestFit="1" customWidth="1"/>
    <col min="2" max="2" width="15.28515625" style="18" customWidth="1"/>
    <col min="3" max="3" width="12.42578125" style="18" customWidth="1"/>
    <col min="4" max="4" width="14.28515625" style="18" customWidth="1"/>
    <col min="5" max="16384" width="11.42578125" style="18"/>
  </cols>
  <sheetData>
    <row r="2" spans="1:14" ht="17.25" x14ac:dyDescent="0.3">
      <c r="A2" s="57" t="s">
        <v>28</v>
      </c>
      <c r="B2" s="57"/>
      <c r="C2" s="57"/>
      <c r="D2" s="57"/>
      <c r="E2" s="57"/>
    </row>
    <row r="4" spans="1:14" ht="30" x14ac:dyDescent="0.25">
      <c r="A4" s="39" t="s">
        <v>2</v>
      </c>
      <c r="B4" s="39" t="s">
        <v>3</v>
      </c>
      <c r="C4" s="39" t="s">
        <v>0</v>
      </c>
      <c r="D4" s="39" t="s">
        <v>4</v>
      </c>
      <c r="E4" s="39" t="s">
        <v>0</v>
      </c>
      <c r="F4" s="31"/>
      <c r="G4" s="31"/>
      <c r="H4" s="31"/>
      <c r="I4" s="31"/>
      <c r="J4" s="31"/>
      <c r="K4" s="31"/>
      <c r="L4" s="31"/>
      <c r="M4" s="31"/>
      <c r="N4" s="31"/>
    </row>
    <row r="5" spans="1:14" ht="8.25" customHeight="1" x14ac:dyDescent="0.25">
      <c r="A5" s="27"/>
      <c r="B5" s="27"/>
      <c r="C5" s="27"/>
      <c r="D5" s="27"/>
      <c r="E5" s="27"/>
      <c r="F5" s="19"/>
      <c r="G5" s="19"/>
      <c r="H5" s="19"/>
      <c r="I5" s="19"/>
      <c r="J5" s="31"/>
      <c r="K5" s="31"/>
      <c r="L5" s="31"/>
      <c r="M5" s="31"/>
      <c r="N5" s="31"/>
    </row>
    <row r="6" spans="1:14" ht="17.25" x14ac:dyDescent="0.25">
      <c r="A6" s="42" t="s">
        <v>13</v>
      </c>
      <c r="B6" s="43">
        <v>577.31500000000005</v>
      </c>
      <c r="C6" s="43">
        <f t="shared" ref="C6:C7" si="0">B6*100/$B$11</f>
        <v>60.38765082137833</v>
      </c>
      <c r="D6" s="44">
        <v>4001</v>
      </c>
      <c r="E6" s="43">
        <f t="shared" ref="E6:E9" si="1">D6*100/$D$11</f>
        <v>93.733161532154156</v>
      </c>
      <c r="F6" s="19" t="s">
        <v>7</v>
      </c>
      <c r="G6" s="19" t="s">
        <v>20</v>
      </c>
      <c r="H6" s="31"/>
      <c r="I6" s="31"/>
      <c r="J6" s="31"/>
      <c r="K6" s="31"/>
      <c r="L6" s="31"/>
      <c r="M6" s="31"/>
      <c r="N6" s="31"/>
    </row>
    <row r="7" spans="1:14" ht="17.25" x14ac:dyDescent="0.25">
      <c r="A7" s="21" t="s">
        <v>12</v>
      </c>
      <c r="B7" s="24">
        <v>128.9</v>
      </c>
      <c r="C7" s="24">
        <f t="shared" si="0"/>
        <v>13.483052044162486</v>
      </c>
      <c r="D7" s="25">
        <v>55.1</v>
      </c>
      <c r="E7" s="24">
        <f t="shared" si="1"/>
        <v>1.2908515872086213</v>
      </c>
      <c r="F7" s="19" t="s">
        <v>14</v>
      </c>
      <c r="G7" s="19" t="s">
        <v>14</v>
      </c>
      <c r="H7" s="31"/>
      <c r="I7" s="31"/>
      <c r="J7" s="31"/>
      <c r="K7" s="31"/>
      <c r="L7" s="31"/>
      <c r="M7" s="31"/>
      <c r="N7" s="31"/>
    </row>
    <row r="8" spans="1:14" ht="17.25" x14ac:dyDescent="0.25">
      <c r="A8" s="42" t="s">
        <v>22</v>
      </c>
      <c r="B8" s="46">
        <v>248.6</v>
      </c>
      <c r="C8" s="43">
        <f>B8*100/$B$11</f>
        <v>26.003776091379315</v>
      </c>
      <c r="D8" s="44">
        <v>21.2</v>
      </c>
      <c r="E8" s="43">
        <f t="shared" si="1"/>
        <v>0.4966615907227363</v>
      </c>
      <c r="F8" s="19" t="s">
        <v>9</v>
      </c>
      <c r="G8" s="19" t="s">
        <v>9</v>
      </c>
      <c r="H8" s="31"/>
      <c r="I8" s="31"/>
      <c r="J8" s="31"/>
      <c r="K8" s="31"/>
      <c r="L8" s="31"/>
      <c r="M8" s="31"/>
      <c r="N8" s="31"/>
    </row>
    <row r="9" spans="1:14" ht="17.25" x14ac:dyDescent="0.25">
      <c r="A9" s="21" t="s">
        <v>25</v>
      </c>
      <c r="B9" s="24">
        <v>1.2</v>
      </c>
      <c r="C9" s="24">
        <f t="shared" ref="C9" si="2">B9*100/$B$11</f>
        <v>0.12552104307986797</v>
      </c>
      <c r="D9" s="26">
        <v>191.2</v>
      </c>
      <c r="E9" s="24">
        <f t="shared" si="1"/>
        <v>4.47932528991449</v>
      </c>
      <c r="F9" s="19" t="s">
        <v>10</v>
      </c>
      <c r="G9" s="19" t="s">
        <v>10</v>
      </c>
      <c r="H9" s="31"/>
      <c r="I9" s="31"/>
      <c r="J9" s="31"/>
      <c r="K9" s="31"/>
      <c r="L9" s="31"/>
      <c r="M9" s="31"/>
      <c r="N9" s="31"/>
    </row>
    <row r="10" spans="1:14" ht="7.5" customHeight="1" x14ac:dyDescent="0.25">
      <c r="A10" s="28"/>
      <c r="B10" s="29"/>
      <c r="C10" s="29"/>
      <c r="D10" s="30"/>
      <c r="E10" s="29"/>
      <c r="F10" s="19"/>
      <c r="G10" s="19"/>
      <c r="H10" s="19"/>
      <c r="I10" s="19"/>
      <c r="J10" s="31"/>
      <c r="K10" s="31"/>
      <c r="L10" s="31"/>
      <c r="M10" s="31"/>
      <c r="N10" s="31"/>
    </row>
    <row r="11" spans="1:14" x14ac:dyDescent="0.25">
      <c r="A11" s="40" t="s">
        <v>1</v>
      </c>
      <c r="B11" s="41">
        <f>SUM(B6:B9)</f>
        <v>956.0150000000001</v>
      </c>
      <c r="C11" s="41">
        <f>SUM(C6:C9)</f>
        <v>100.00000000000001</v>
      </c>
      <c r="D11" s="41">
        <f>SUM(D6:D9)</f>
        <v>4268.5</v>
      </c>
      <c r="E11" s="41">
        <f>SUM(E6:E9)</f>
        <v>100</v>
      </c>
      <c r="F11" s="19"/>
      <c r="G11" s="19"/>
      <c r="H11" s="19"/>
      <c r="I11" s="19"/>
      <c r="J11" s="31"/>
      <c r="K11" s="31"/>
      <c r="L11" s="31"/>
      <c r="M11" s="31"/>
      <c r="N11" s="31"/>
    </row>
    <row r="12" spans="1:14" x14ac:dyDescent="0.25">
      <c r="A12" s="20" t="s">
        <v>15</v>
      </c>
    </row>
    <row r="13" spans="1:14" x14ac:dyDescent="0.25">
      <c r="A13" s="20" t="s">
        <v>5</v>
      </c>
    </row>
    <row r="14" spans="1:14" x14ac:dyDescent="0.25">
      <c r="A14" s="20" t="s">
        <v>6</v>
      </c>
    </row>
    <row r="15" spans="1:14" x14ac:dyDescent="0.25">
      <c r="A15" s="20" t="s">
        <v>24</v>
      </c>
    </row>
    <row r="16" spans="1:14" x14ac:dyDescent="0.25">
      <c r="A16" s="20" t="s">
        <v>23</v>
      </c>
    </row>
    <row r="17" spans="1:1" x14ac:dyDescent="0.25">
      <c r="A17" s="20" t="s">
        <v>26</v>
      </c>
    </row>
    <row r="34" spans="2:6" x14ac:dyDescent="0.25">
      <c r="F34" s="32" t="s">
        <v>21</v>
      </c>
    </row>
    <row r="38" spans="2:6" x14ac:dyDescent="0.25">
      <c r="B38"/>
      <c r="C38"/>
    </row>
    <row r="39" spans="2:6" x14ac:dyDescent="0.25">
      <c r="B39"/>
      <c r="C39"/>
    </row>
    <row r="40" spans="2:6" x14ac:dyDescent="0.25">
      <c r="B40"/>
      <c r="C40"/>
    </row>
    <row r="41" spans="2:6" x14ac:dyDescent="0.25">
      <c r="B41"/>
      <c r="C41"/>
    </row>
    <row r="42" spans="2:6" x14ac:dyDescent="0.25">
      <c r="B42"/>
      <c r="C42"/>
    </row>
    <row r="43" spans="2:6" x14ac:dyDescent="0.25">
      <c r="B43"/>
      <c r="C43"/>
    </row>
    <row r="44" spans="2:6" x14ac:dyDescent="0.25">
      <c r="B44"/>
      <c r="C44"/>
    </row>
    <row r="45" spans="2:6" x14ac:dyDescent="0.25">
      <c r="B45"/>
      <c r="C45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11.1</vt:lpstr>
      <vt:lpstr>11.2</vt:lpstr>
      <vt:lpstr>11.3</vt:lpstr>
      <vt:lpstr>'11.2'!Área_de_impresión</vt:lpstr>
    </vt:vector>
  </TitlesOfParts>
  <Company>Secretaría de Comunicaciones y Transportes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cramosur</dc:creator>
  <cp:lastModifiedBy>Michel Flores Vivanco</cp:lastModifiedBy>
  <cp:lastPrinted>2010-05-04T01:25:48Z</cp:lastPrinted>
  <dcterms:created xsi:type="dcterms:W3CDTF">2008-08-12T01:07:04Z</dcterms:created>
  <dcterms:modified xsi:type="dcterms:W3CDTF">2026-03-11T00:25:26Z</dcterms:modified>
</cp:coreProperties>
</file>